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435" windowWidth="19260" windowHeight="11190" tabRatio="756" activeTab="1"/>
  </bookViews>
  <sheets>
    <sheet name="Посеместровка" sheetId="1" r:id="rId1"/>
    <sheet name="бАК  НП ІСТА" sheetId="2" r:id="rId2"/>
  </sheets>
  <definedNames>
    <definedName name="_xlnm.Print_Area" localSheetId="1">'бАК  НП ІСТА'!$A$1:$BJ$111</definedName>
  </definedNames>
  <calcPr fullCalcOnLoad="1"/>
</workbook>
</file>

<file path=xl/sharedStrings.xml><?xml version="1.0" encoding="utf-8"?>
<sst xmlns="http://schemas.openxmlformats.org/spreadsheetml/2006/main" count="500" uniqueCount="317">
  <si>
    <t>ЗАТВЕРДЖУЮ</t>
  </si>
  <si>
    <t>Всього</t>
  </si>
  <si>
    <t>Лекції</t>
  </si>
  <si>
    <t>Практики</t>
  </si>
  <si>
    <t>Семестр</t>
  </si>
  <si>
    <t>(підпис)</t>
  </si>
  <si>
    <t>(П.І.Б.)</t>
  </si>
  <si>
    <t>Декан факультету (директор інституту)</t>
  </si>
  <si>
    <t>/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</si>
  <si>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</si>
  <si>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</si>
  <si>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</si>
  <si>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</si>
  <si>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</si>
  <si>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</si>
  <si>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</si>
  <si>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</si>
  <si>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</si>
  <si>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</si>
  <si>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</si>
  <si>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</si>
  <si>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</si>
  <si>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</si>
  <si>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IV</t>
  </si>
  <si>
    <t>Позначення:</t>
  </si>
  <si>
    <t>Екзам. сесія</t>
  </si>
  <si>
    <t>Канікули</t>
  </si>
  <si>
    <t>К</t>
  </si>
  <si>
    <t>П</t>
  </si>
  <si>
    <t>Факультет (інститут)</t>
  </si>
  <si>
    <t>I</t>
  </si>
  <si>
    <t>II</t>
  </si>
  <si>
    <t>III</t>
  </si>
  <si>
    <t>Теор.навч.</t>
  </si>
  <si>
    <t>Екзамени</t>
  </si>
  <si>
    <t>Заліки</t>
  </si>
  <si>
    <t>у тому числі</t>
  </si>
  <si>
    <t>ДП</t>
  </si>
  <si>
    <t>_____________ М.З.Згуровський</t>
  </si>
  <si>
    <t>1.</t>
  </si>
  <si>
    <t>Військова підготовка</t>
  </si>
  <si>
    <t>Фізичне виховання</t>
  </si>
  <si>
    <t>2.</t>
  </si>
  <si>
    <t>3 роки 10 місяців (4 н.р.)</t>
  </si>
  <si>
    <t>ЗЕ</t>
  </si>
  <si>
    <t>Строк навчання</t>
  </si>
  <si>
    <t>на основі</t>
  </si>
  <si>
    <t>(зазначається освітній (ОКР))</t>
  </si>
  <si>
    <t>Теоретичне навчання</t>
  </si>
  <si>
    <t>Екзамена-
ційна сессія</t>
  </si>
  <si>
    <t>Практика</t>
  </si>
  <si>
    <t>Кані-
кули</t>
  </si>
  <si>
    <t>Держав-на атестація</t>
  </si>
  <si>
    <t xml:space="preserve">             II.ЗВЕДЕНІ ДАНІ ПРО БЮДЖЕТ ЧАСУ, тижні</t>
  </si>
  <si>
    <t>Назва 
практики</t>
  </si>
  <si>
    <t>Тижні</t>
  </si>
  <si>
    <t>Разом</t>
  </si>
  <si>
    <t xml:space="preserve">        III.ПРАКТИКА</t>
  </si>
  <si>
    <t xml:space="preserve">        IV. ДЕРЖАВНА АТЕСТАЦІЯ </t>
  </si>
  <si>
    <t>Назва навчальної дисципліни</t>
  </si>
  <si>
    <t>Форма державної атестації
(екзамен,дипломний проект,
(робота)</t>
  </si>
  <si>
    <t>з галузі знань</t>
  </si>
  <si>
    <t>(шифр і назва галузі знань)</t>
  </si>
  <si>
    <t>(шифр і  назва напряму )</t>
  </si>
  <si>
    <t>(шифр і назва спеціальності)</t>
  </si>
  <si>
    <t xml:space="preserve">      Форма навчання</t>
  </si>
  <si>
    <t>(денна, вечіня, заочна (дистанційна), екстернат)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</si>
  <si>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</si>
  <si>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</si>
  <si>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</si>
  <si>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</si>
  <si>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</si>
  <si>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</si>
  <si>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Практичні</t>
  </si>
  <si>
    <t>проекти</t>
  </si>
  <si>
    <t>роботи</t>
  </si>
  <si>
    <t>Загальний 
обсяг</t>
  </si>
  <si>
    <t xml:space="preserve">Лабора-
торні </t>
  </si>
  <si>
    <t>Семестри</t>
  </si>
  <si>
    <t>Кількість тижнів у семестрі</t>
  </si>
  <si>
    <t>Кількість кредитів 
ЕСТS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</si>
  <si>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</si>
  <si>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</si>
  <si>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</si>
  <si>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</si>
  <si>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</si>
  <si>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</si>
  <si>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r>
      <t xml:space="preserve">      (</t>
    </r>
    <r>
      <rPr>
        <sz val="11"/>
        <rFont val="Arial"/>
        <family val="2"/>
      </rPr>
      <t>назва освітньо- кваліфікаційного рівня</t>
    </r>
    <r>
      <rPr>
        <b/>
        <sz val="11"/>
        <rFont val="Arial"/>
        <family val="2"/>
      </rPr>
      <t>)</t>
    </r>
  </si>
  <si>
    <r>
      <t xml:space="preserve">                   </t>
    </r>
    <r>
      <rPr>
        <b/>
        <sz val="36"/>
        <rFont val="Arial"/>
        <family val="2"/>
      </rPr>
      <t>НАВЧАЛЬНИЙ   ПЛАН</t>
    </r>
  </si>
  <si>
    <t>Випускова   кафедра</t>
  </si>
  <si>
    <t>Д</t>
  </si>
  <si>
    <t xml:space="preserve">НАЗВА НАВЧАЛЬНОЇ
ДИСЦИПЛІНИ
</t>
  </si>
  <si>
    <t>Розподіл аудиторних годин на тиждень за курсами і семестрами</t>
  </si>
  <si>
    <t>V. План навчального процесу</t>
  </si>
  <si>
    <t>I курс</t>
  </si>
  <si>
    <t>III курс</t>
  </si>
  <si>
    <t>IVкурс</t>
  </si>
  <si>
    <t>II курс</t>
  </si>
  <si>
    <t>С</t>
  </si>
  <si>
    <t>ДЕ</t>
  </si>
  <si>
    <t>Залікова екзаменаційна. сесія</t>
  </si>
  <si>
    <t>У   5 - 8 семестрах за окремим планом військової підготовки</t>
  </si>
  <si>
    <t>денна</t>
  </si>
  <si>
    <t>З-4 курс секційні заняття</t>
  </si>
  <si>
    <t>Захист дипломн.проекту (роботи)</t>
  </si>
  <si>
    <t xml:space="preserve">Складання держ. екзамену </t>
  </si>
  <si>
    <t>Дипломне проектування</t>
  </si>
  <si>
    <t>Преддипломна практика</t>
  </si>
  <si>
    <t>8</t>
  </si>
  <si>
    <t>Загальна фізика</t>
  </si>
  <si>
    <t>Хімія</t>
  </si>
  <si>
    <t>Інформатика</t>
  </si>
  <si>
    <t>Переддипломна практика</t>
  </si>
  <si>
    <t>Технологія конструкційних матеріалів</t>
  </si>
  <si>
    <t>Теоретичні основи теплотехніки</t>
  </si>
  <si>
    <t>Електротехніка і електроніка</t>
  </si>
  <si>
    <t>Матеріалознавство</t>
  </si>
  <si>
    <t>Бобир М.І.</t>
  </si>
  <si>
    <t>Механіко-машинобудівний інститут</t>
  </si>
  <si>
    <t>Захист дипломної роботи</t>
  </si>
  <si>
    <t>Підготовки</t>
  </si>
  <si>
    <t>повної загальної середньої освіти</t>
  </si>
  <si>
    <t>Теоретична механіка</t>
  </si>
  <si>
    <t xml:space="preserve">В.О. завідувач кафедри  </t>
  </si>
  <si>
    <t>МІНІСТЕРСТВО ОСВІТИ І НАУКИ</t>
  </si>
  <si>
    <t>Інженерна та комп'ютерна графіка</t>
  </si>
  <si>
    <t>Механіка матеріалів і конструкцій</t>
  </si>
  <si>
    <t>Метрологія, стандартизація і сертифікація</t>
  </si>
  <si>
    <t>Деталі машин і основи конструювання</t>
  </si>
  <si>
    <t>Іноземна мова</t>
  </si>
  <si>
    <t>Іноземна мова професійного спрямування</t>
  </si>
  <si>
    <t>Охорона праці та цивільний захист</t>
  </si>
  <si>
    <t>Економіка та організація виробництва</t>
  </si>
  <si>
    <t>за спеціальністю</t>
  </si>
  <si>
    <t>за спеціалізацією</t>
  </si>
  <si>
    <t>Разом за цикл</t>
  </si>
  <si>
    <t>ВСЬОГО ЗА ЦИКЛ ЗАГАЛЬНОЇ ПІДГОТОВКИ</t>
  </si>
  <si>
    <t xml:space="preserve">І. ЦИКЛ ЗАГАЛЬНОЇ ПІДГОТОВКИ </t>
  </si>
  <si>
    <t>ІІ. ЦИКЛ ПРОФЕСІЙНОЇ ПІДГОТОВКИ</t>
  </si>
  <si>
    <t>І.2. Навчальні дисципліни базової підготовки</t>
  </si>
  <si>
    <t>І.3. Навчальні дисципліни базової підготовки (за вибором студентів)</t>
  </si>
  <si>
    <r>
      <t>І.1. Н</t>
    </r>
    <r>
      <rPr>
        <b/>
        <sz val="18"/>
        <rFont val="Arial"/>
        <family val="2"/>
      </rPr>
      <t>авчальні дисципліни природничо-наукової  підготовки</t>
    </r>
  </si>
  <si>
    <t>І.4. Навчальні дисципліни соціально-гуманітарної підготовки (за вибором студентів)</t>
  </si>
  <si>
    <t>ІІ.1 Навчальні дисципліни професійної та практичної підготовки</t>
  </si>
  <si>
    <t>ВСЬОГО ЗА ЦИКЛ ПРОФЕСІЙНОЇ ПІДГОТОВКИ</t>
  </si>
  <si>
    <t>І. Графік навчального процесу</t>
  </si>
  <si>
    <t>ІІ.2 Навчальні дисципліни професійної та практичної підготовки (за вибором студентів)</t>
  </si>
  <si>
    <t>Теорія механізмів і машин</t>
  </si>
  <si>
    <t>5</t>
  </si>
  <si>
    <t xml:space="preserve">Екологічні навчальні дисципліни </t>
  </si>
  <si>
    <t>1,2,3,4</t>
  </si>
  <si>
    <t>Виконання атестаційної роботи</t>
  </si>
  <si>
    <t>131 - Прикладна механіка</t>
  </si>
  <si>
    <t>1/І</t>
  </si>
  <si>
    <t>2/І</t>
  </si>
  <si>
    <t>3/І</t>
  </si>
  <si>
    <t>4/І</t>
  </si>
  <si>
    <t>5/І</t>
  </si>
  <si>
    <t>1/ІІ</t>
  </si>
  <si>
    <t>2/ІІ</t>
  </si>
  <si>
    <t>3/ІІ</t>
  </si>
  <si>
    <t>4/ІІ</t>
  </si>
  <si>
    <t>5/ІІ</t>
  </si>
  <si>
    <t>6/ІІ</t>
  </si>
  <si>
    <t>7/ІІ</t>
  </si>
  <si>
    <t>8/ІІ</t>
  </si>
  <si>
    <t>9/ІІ</t>
  </si>
  <si>
    <t>10/ІІ</t>
  </si>
  <si>
    <t>11/ІІ</t>
  </si>
  <si>
    <t>12/ІІ</t>
  </si>
  <si>
    <t>1/ІІІ</t>
  </si>
  <si>
    <t>n-1/ІІІ</t>
  </si>
  <si>
    <t>n/ІІІ</t>
  </si>
  <si>
    <t>1/IV</t>
  </si>
  <si>
    <t>2/IV</t>
  </si>
  <si>
    <t>3/IV</t>
  </si>
  <si>
    <t>4/IV</t>
  </si>
  <si>
    <t>5/IV</t>
  </si>
  <si>
    <t>6/IV</t>
  </si>
  <si>
    <t>7/IV</t>
  </si>
  <si>
    <t>8/IV</t>
  </si>
  <si>
    <t>9/IV</t>
  </si>
  <si>
    <t>1/с</t>
  </si>
  <si>
    <t>2/с</t>
  </si>
  <si>
    <t>3/с</t>
  </si>
  <si>
    <t>4/с</t>
  </si>
  <si>
    <t>1/св</t>
  </si>
  <si>
    <t>2/св</t>
  </si>
  <si>
    <t>3/св</t>
  </si>
  <si>
    <t>4/св</t>
  </si>
  <si>
    <t>5/св</t>
  </si>
  <si>
    <t>Історичні навчальні дисципліни (Блок 1)</t>
  </si>
  <si>
    <t>Україномовні навчальні дисципліни (Блок2)</t>
  </si>
  <si>
    <t>Філософські навчальні дисципліни (Блок 3)</t>
  </si>
  <si>
    <t>Психологічні навчальні дисципліни (Блок 4)</t>
  </si>
  <si>
    <t>Правові навчальні дисципліни (Блок 5)</t>
  </si>
  <si>
    <t>Соціально-гуманітарні навчальні дисципліни 1 (Блок 6)</t>
  </si>
  <si>
    <t>Вища математика</t>
  </si>
  <si>
    <r>
      <t xml:space="preserve">                                                              НАЦІОНАЛЬНИЙ ТЕХНІЧНИЙ УНІВЕРСИТЕТ УКРАЇНИ "КИЇВСЬКИЙ ПОЛІТЕХНІЧНИЙ ІНСТИТУТ імені ІГОРЯ СІКОРСЬКОГО"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</si>
  <si>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Соціально-гуманітарні навчальні дисципліни 2 (Блок 7)</t>
  </si>
  <si>
    <t>6/І</t>
  </si>
  <si>
    <t>Інформаційні технології</t>
  </si>
  <si>
    <t>Інформаційні системи</t>
  </si>
  <si>
    <t>13/ІІ</t>
  </si>
  <si>
    <t>14/ІІ</t>
  </si>
  <si>
    <t>3115 технічний фахівець-механік</t>
  </si>
  <si>
    <t xml:space="preserve">    13 - Механічна інженерія</t>
  </si>
  <si>
    <t>Кафедра Динаміки і міцності машин та опору матеріалів</t>
  </si>
  <si>
    <t>№ п/п</t>
  </si>
  <si>
    <t>Назва дисципліни</t>
  </si>
  <si>
    <t>Кредити</t>
  </si>
  <si>
    <t>Контроль</t>
  </si>
  <si>
    <t>Годин на тиждень</t>
  </si>
  <si>
    <t>Іноземна мова-1. Вступ до загальнотехнічної англійської мови</t>
  </si>
  <si>
    <t>-</t>
  </si>
  <si>
    <t>залік</t>
  </si>
  <si>
    <t>іспит</t>
  </si>
  <si>
    <t>Вища математика 1. Диференціальне та інтегральне числення функцій однієї змінної.</t>
  </si>
  <si>
    <t>Всього:</t>
  </si>
  <si>
    <t>Українська мова за професійним спрямуванням</t>
  </si>
  <si>
    <t xml:space="preserve">залік </t>
  </si>
  <si>
    <t>Вища математика 2.  Диференціальне та інтегральне числення функцій багатьох змінних. Диференціальні рівняння.</t>
  </si>
  <si>
    <t xml:space="preserve">Інформатика 1. </t>
  </si>
  <si>
    <t>Інформатика 2. (Курсова робота)</t>
  </si>
  <si>
    <t>к.р.</t>
  </si>
  <si>
    <t>Загальна фізика 1. Механіка. Основи електродинаміки</t>
  </si>
  <si>
    <t>Теоретична механіка 1. Статика</t>
  </si>
  <si>
    <t>Інженерна та комп’ютерна графіка</t>
  </si>
  <si>
    <t>Іноземна мова-2. Англійська мова загальнотехнічного спрямування</t>
  </si>
  <si>
    <t>Вища математика 3. Ряди. Теорія функцій комплексної змінної.</t>
  </si>
  <si>
    <t>Загальна фізика 2.  Електрика та магнетизм. Оптика. Атомна фізика</t>
  </si>
  <si>
    <t>Теоретична механіка 2. Кінематика</t>
  </si>
  <si>
    <t>Механіка матеріалів і конструкцій 1. Просте навантаження</t>
  </si>
  <si>
    <t>Екологічна безпека інженерної діяльності</t>
  </si>
  <si>
    <t xml:space="preserve">Теоретична механіка 3. Динаміка </t>
  </si>
  <si>
    <t>Механіка матеріалів і конструкцій 2. Складне навантаження, стійкість і динаміка</t>
  </si>
  <si>
    <t>Механіка матеріалів і конструкцій 2. Складне навантаження, стійкість і динаміка. (Курсова робота)</t>
  </si>
  <si>
    <t>Теорія механізмів і машин 1. Аналіз і класифікація механізмів</t>
  </si>
  <si>
    <t>Іноземна мова професійного спрямування 1. Англійська мова професійного спрямування</t>
  </si>
  <si>
    <t xml:space="preserve">Електротехніка і електроніка </t>
  </si>
  <si>
    <t>Теорія механізмів і машин 2. Синтез механізмів</t>
  </si>
  <si>
    <t>Теорія механізмів і машин 2. Синтез механізмів. (Курсова робота)</t>
  </si>
  <si>
    <t>Політологія</t>
  </si>
  <si>
    <t xml:space="preserve">Деталі машин і основи конструювання </t>
  </si>
  <si>
    <t>Деталі машин і основи конструювання (Курсовий проект)</t>
  </si>
  <si>
    <t>к.п.</t>
  </si>
  <si>
    <t>Іноземна мова професійного спрямування 2. Англійська мова для професійно-орієнтованого спілкування. Ділове мовлення</t>
  </si>
  <si>
    <t xml:space="preserve">к.р. </t>
  </si>
  <si>
    <t xml:space="preserve">іспит </t>
  </si>
  <si>
    <t xml:space="preserve">                                                          Всього:</t>
  </si>
  <si>
    <t>Усього за термін навчання  -  240 кредитів</t>
  </si>
  <si>
    <t>В.О. завідувач кафедр</t>
  </si>
  <si>
    <t>ДММ та ОМ                                                                                            /Бабенко А.Є./</t>
  </si>
  <si>
    <t>5;6</t>
  </si>
  <si>
    <t>5,6,7</t>
  </si>
  <si>
    <t>"___"_____________  2018 р.</t>
  </si>
  <si>
    <t>прийому студентів 2018 р.</t>
  </si>
  <si>
    <t>Механіка рідини і газу</t>
  </si>
  <si>
    <t>РОЗПОДІЛ ДИСЦИПЛІН ЗА СЕМЕСТРАМИ (набір 2018 року)</t>
  </si>
  <si>
    <t>Україна в контексті історичного розвитку Європи</t>
  </si>
  <si>
    <t>Вступ до  філософії</t>
  </si>
  <si>
    <t>Соціальна психологія</t>
  </si>
  <si>
    <t>Підприємницьке право</t>
  </si>
  <si>
    <t>Соціокультурні засади інженерної та інноваційної діяльності</t>
  </si>
  <si>
    <t>Лінійна алгебра і аналітична геометрія</t>
  </si>
  <si>
    <t>3;4</t>
  </si>
  <si>
    <t>МКР, РГР</t>
  </si>
  <si>
    <t>Бакалавр</t>
  </si>
  <si>
    <t>Динаміки і міцності машин та опору матеріалів</t>
  </si>
  <si>
    <t>1,2,3</t>
  </si>
  <si>
    <t>Ухвалено на засіданні Вченої ради факультету, протокол №  4   від  02.04.2018 р.</t>
  </si>
  <si>
    <t>Голова НМК</t>
  </si>
  <si>
    <t>Бабенко А.Є.</t>
  </si>
  <si>
    <t>Виконання дипломного (проекту роботи)</t>
  </si>
  <si>
    <t>За окремою програмою навчальної дисципліни "Фізичне виховання"</t>
  </si>
  <si>
    <t>Інформаційні системи та технології в авіабудуванні</t>
  </si>
  <si>
    <t>Розрахунок стержневих і пластинчато-оболонкових систем</t>
  </si>
  <si>
    <t>Пружність і термопружність</t>
  </si>
  <si>
    <t>Пластичність і термопластичність</t>
  </si>
  <si>
    <t>Коливання та стійкість руху механічних систем</t>
  </si>
  <si>
    <t>Навчальні дисципліни з розв'язку крайових задач</t>
  </si>
  <si>
    <t>Навчальні дисципліни з сучасних технологій проектування</t>
  </si>
  <si>
    <t>Навчальні дисципліни з механіки полімерних матеріалів</t>
  </si>
  <si>
    <t>Навчальні дисципліни з проекційно-сіткових методів в механіці</t>
  </si>
  <si>
    <t>Навчальні дисципліни з розрахунку анізотропних конструкцій</t>
  </si>
  <si>
    <t>Розв'язок крайових задач 1. Гіперболічні рівняння</t>
  </si>
  <si>
    <t>Розв'язок крайових задач 2. Еліптичні та параболічні рівняння</t>
  </si>
  <si>
    <t>Механіка полімерних матеріалів</t>
  </si>
  <si>
    <t>Пружність і термопружність 1. Напруження, деформації та термодинамічні основи</t>
  </si>
  <si>
    <t>Розрахунок стержневих і пластинчато-оболонкових систем 1. Лінійна задача.</t>
  </si>
  <si>
    <t>Коливання та стійкість руху механічних систем 1. Коливання систем з скінченною кількістю степенів свободи</t>
  </si>
  <si>
    <t>Пружність і термопружність 2. Спеціальні задачі</t>
  </si>
  <si>
    <t>Розрахунок стержневих і пластинчато-оболонкових систем 2. Статична стійкість</t>
  </si>
  <si>
    <t xml:space="preserve">Коливання та стійкість руху механічних систем 2. Коливання систем з зосередженими масами </t>
  </si>
  <si>
    <t>Пружність і термопружність 3. Спеціальні задачі. Курсова робота</t>
  </si>
  <si>
    <t>Пластичність і термопластичність 1. Теорія повзучості</t>
  </si>
  <si>
    <t>Проекційно- сіткові методи в механіці 1. Варіаційно-сіткові методи.</t>
  </si>
  <si>
    <t>Коливання та стійкість руху механічних систем 3. Коливання суцільних тіл.</t>
  </si>
  <si>
    <t>Пластичність і термопластичність 2. Релаксація і повзучість</t>
  </si>
  <si>
    <t>Пластичність і термопластичність 3. Релаксація і повзучість. Курсова робота</t>
  </si>
  <si>
    <t xml:space="preserve">Проекційно- сіткові методи в механіці 2. Нестаціонарні задачі </t>
  </si>
  <si>
    <t>Коливання та стійкість руху механічних систем 4. Пологі оболонки та пластинки</t>
  </si>
  <si>
    <t>Розрахунок анізатропних конструкцій</t>
  </si>
  <si>
    <t>Сучасні технології проектування 1. Інструменти CAD проектування деталей</t>
  </si>
  <si>
    <t>Сучасні технології проектування 1. Інструменти CAD проектування деталей.  (Курсова робота)</t>
  </si>
  <si>
    <t>Сучасні технології проектування 2. Інструменти CAD проектування з'єднань</t>
  </si>
  <si>
    <t>іспитів – 3 заліків – 5</t>
  </si>
  <si>
    <t>іспитів – 3  заліків – 4    к.р. - 1</t>
  </si>
  <si>
    <t xml:space="preserve">залік  </t>
  </si>
  <si>
    <t xml:space="preserve">іспитів – 3  заліків – 5    к.р.   </t>
  </si>
  <si>
    <t xml:space="preserve">іспитів – 3  заліків - 5   к.р. - 1 </t>
  </si>
  <si>
    <t>іспитів – 3 заліків – 4   к.р. - 1</t>
  </si>
  <si>
    <t>іспитів – 3 заліків - 5   к.п. - 1</t>
  </si>
  <si>
    <t>іспитів – 3 заліків -  4  к.р. - 1</t>
  </si>
  <si>
    <t>іспитів – 2 заліків –  3  к.р. - 1</t>
  </si>
  <si>
    <t>БАКАЛАВР (спеціалізація ІСТА)</t>
  </si>
  <si>
    <t>Голова вченої Ради        "КПІ ім. Ігоря Сікорського"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</si>
</sst>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10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6"/>
      <name val="Arial Cyr"/>
      <family val="0"/>
    </font>
    <font>
      <sz val="9"/>
      <name val="Arial"/>
      <family val="2"/>
    </font>
    <font>
      <b/>
      <sz val="15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5"/>
      <name val="Arial"/>
      <family val="2"/>
    </font>
    <font>
      <sz val="12"/>
      <name val="Times New Roman"/>
      <family val="1"/>
    </font>
    <font>
      <sz val="13"/>
      <name val="Arial"/>
      <family val="2"/>
    </font>
    <font>
      <b/>
      <sz val="16"/>
      <color indexed="9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b/>
      <sz val="22"/>
      <name val="Times New Roman"/>
      <family val="1"/>
    </font>
    <font>
      <b/>
      <sz val="22"/>
      <name val="Arial"/>
      <family val="2"/>
    </font>
    <font>
      <b/>
      <sz val="2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26"/>
      <name val="Arial"/>
      <family val="2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784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3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top"/>
      <protection/>
    </xf>
    <xf numFmtId="0" fontId="16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 vertical="top"/>
      <protection/>
    </xf>
    <xf numFmtId="0" fontId="15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0" applyNumberFormat="1" applyFont="1" applyFill="1" applyBorder="1" applyAlignment="1" applyProtection="1">
      <alignment horizontal="centerContinuous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49" fontId="7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horizontal="left" vertical="top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17" fillId="33" borderId="24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left"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6" fillId="33" borderId="0" xfId="0" applyNumberFormat="1" applyFont="1" applyFill="1" applyBorder="1" applyAlignment="1" applyProtection="1">
      <alignment horizontal="centerContinuous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49" fontId="3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 textRotation="90"/>
      <protection/>
    </xf>
    <xf numFmtId="0" fontId="13" fillId="33" borderId="25" xfId="0" applyFont="1" applyFill="1" applyBorder="1" applyAlignment="1" applyProtection="1">
      <alignment horizontal="center" vertical="center" wrapText="1"/>
      <protection/>
    </xf>
    <xf numFmtId="0" fontId="13" fillId="33" borderId="26" xfId="0" applyFont="1" applyFill="1" applyBorder="1" applyAlignment="1" applyProtection="1">
      <alignment horizontal="center" vertical="center" wrapText="1"/>
      <protection/>
    </xf>
    <xf numFmtId="0" fontId="13" fillId="33" borderId="27" xfId="0" applyFont="1" applyFill="1" applyBorder="1" applyAlignment="1" applyProtection="1">
      <alignment horizontal="center" vertical="center" wrapText="1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3" fillId="33" borderId="29" xfId="0" applyFont="1" applyFill="1" applyBorder="1" applyAlignment="1" applyProtection="1">
      <alignment horizontal="center" vertical="center" wrapText="1"/>
      <protection/>
    </xf>
    <xf numFmtId="0" fontId="13" fillId="33" borderId="30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wrapText="1"/>
      <protection/>
    </xf>
    <xf numFmtId="0" fontId="13" fillId="33" borderId="31" xfId="0" applyFont="1" applyFill="1" applyBorder="1" applyAlignment="1" applyProtection="1">
      <alignment horizontal="center" wrapText="1"/>
      <protection/>
    </xf>
    <xf numFmtId="0" fontId="13" fillId="33" borderId="32" xfId="0" applyFont="1" applyFill="1" applyBorder="1" applyAlignment="1" applyProtection="1">
      <alignment horizontal="center" wrapText="1"/>
      <protection/>
    </xf>
    <xf numFmtId="0" fontId="13" fillId="33" borderId="14" xfId="0" applyFont="1" applyFill="1" applyBorder="1" applyAlignment="1" applyProtection="1">
      <alignment horizontal="center" wrapText="1"/>
      <protection/>
    </xf>
    <xf numFmtId="0" fontId="13" fillId="33" borderId="14" xfId="0" applyNumberFormat="1" applyFont="1" applyFill="1" applyBorder="1" applyAlignment="1" applyProtection="1">
      <alignment horizontal="center" wrapText="1"/>
      <protection/>
    </xf>
    <xf numFmtId="0" fontId="13" fillId="33" borderId="19" xfId="0" applyNumberFormat="1" applyFont="1" applyFill="1" applyBorder="1" applyAlignment="1" applyProtection="1">
      <alignment horizontal="center" wrapText="1"/>
      <protection/>
    </xf>
    <xf numFmtId="0" fontId="13" fillId="33" borderId="32" xfId="0" applyNumberFormat="1" applyFont="1" applyFill="1" applyBorder="1" applyAlignment="1" applyProtection="1">
      <alignment horizontal="center"/>
      <protection/>
    </xf>
    <xf numFmtId="0" fontId="13" fillId="33" borderId="14" xfId="0" applyNumberFormat="1" applyFont="1" applyFill="1" applyBorder="1" applyAlignment="1" applyProtection="1">
      <alignment horizontal="center"/>
      <protection/>
    </xf>
    <xf numFmtId="0" fontId="13" fillId="33" borderId="19" xfId="0" applyNumberFormat="1" applyFont="1" applyFill="1" applyBorder="1" applyAlignment="1" applyProtection="1">
      <alignment horizontal="center"/>
      <protection/>
    </xf>
    <xf numFmtId="0" fontId="13" fillId="33" borderId="33" xfId="0" applyNumberFormat="1" applyFont="1" applyFill="1" applyBorder="1" applyAlignment="1" applyProtection="1">
      <alignment horizontal="center"/>
      <protection/>
    </xf>
    <xf numFmtId="0" fontId="13" fillId="33" borderId="22" xfId="0" applyNumberFormat="1" applyFont="1" applyFill="1" applyBorder="1" applyAlignment="1" applyProtection="1">
      <alignment horizontal="center"/>
      <protection/>
    </xf>
    <xf numFmtId="0" fontId="13" fillId="33" borderId="34" xfId="0" applyFont="1" applyFill="1" applyBorder="1" applyAlignment="1" applyProtection="1">
      <alignment horizontal="center" wrapText="1"/>
      <protection/>
    </xf>
    <xf numFmtId="0" fontId="13" fillId="33" borderId="35" xfId="0" applyFont="1" applyFill="1" applyBorder="1" applyAlignment="1" applyProtection="1">
      <alignment horizontal="center" wrapText="1"/>
      <protection/>
    </xf>
    <xf numFmtId="0" fontId="13" fillId="33" borderId="11" xfId="0" applyFont="1" applyFill="1" applyBorder="1" applyAlignment="1" applyProtection="1">
      <alignment horizontal="center" wrapText="1"/>
      <protection/>
    </xf>
    <xf numFmtId="0" fontId="13" fillId="33" borderId="11" xfId="0" applyNumberFormat="1" applyFont="1" applyFill="1" applyBorder="1" applyAlignment="1" applyProtection="1">
      <alignment horizontal="center" wrapText="1"/>
      <protection/>
    </xf>
    <xf numFmtId="0" fontId="13" fillId="33" borderId="17" xfId="0" applyNumberFormat="1" applyFont="1" applyFill="1" applyBorder="1" applyAlignment="1" applyProtection="1">
      <alignment horizontal="center" wrapText="1"/>
      <protection/>
    </xf>
    <xf numFmtId="0" fontId="13" fillId="33" borderId="35" xfId="0" applyNumberFormat="1" applyFont="1" applyFill="1" applyBorder="1" applyAlignment="1" applyProtection="1">
      <alignment horizont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0" fontId="13" fillId="33" borderId="17" xfId="0" applyNumberFormat="1" applyFont="1" applyFill="1" applyBorder="1" applyAlignment="1" applyProtection="1">
      <alignment horizontal="center"/>
      <protection/>
    </xf>
    <xf numFmtId="0" fontId="13" fillId="33" borderId="23" xfId="0" applyNumberFormat="1" applyFont="1" applyFill="1" applyBorder="1" applyAlignment="1" applyProtection="1">
      <alignment horizontal="center"/>
      <protection/>
    </xf>
    <xf numFmtId="0" fontId="13" fillId="33" borderId="23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>
      <alignment/>
      <protection/>
    </xf>
    <xf numFmtId="0" fontId="13" fillId="33" borderId="17" xfId="0" applyFont="1" applyFill="1" applyBorder="1" applyAlignment="1" applyProtection="1">
      <alignment/>
      <protection/>
    </xf>
    <xf numFmtId="0" fontId="13" fillId="33" borderId="36" xfId="0" applyFont="1" applyFill="1" applyBorder="1" applyAlignment="1" applyProtection="1">
      <alignment horizontal="center" wrapText="1"/>
      <protection/>
    </xf>
    <xf numFmtId="0" fontId="13" fillId="33" borderId="37" xfId="0" applyFont="1" applyFill="1" applyBorder="1" applyAlignment="1" applyProtection="1">
      <alignment horizontal="center" wrapText="1"/>
      <protection/>
    </xf>
    <xf numFmtId="0" fontId="13" fillId="33" borderId="38" xfId="0" applyFont="1" applyFill="1" applyBorder="1" applyAlignment="1" applyProtection="1">
      <alignment horizontal="center" wrapText="1"/>
      <protection/>
    </xf>
    <xf numFmtId="0" fontId="13" fillId="33" borderId="38" xfId="0" applyNumberFormat="1" applyFont="1" applyFill="1" applyBorder="1" applyAlignment="1" applyProtection="1">
      <alignment horizontal="center" wrapText="1"/>
      <protection/>
    </xf>
    <xf numFmtId="0" fontId="13" fillId="33" borderId="39" xfId="0" applyNumberFormat="1" applyFont="1" applyFill="1" applyBorder="1" applyAlignment="1" applyProtection="1">
      <alignment horizontal="center" wrapText="1"/>
      <protection/>
    </xf>
    <xf numFmtId="0" fontId="13" fillId="33" borderId="37" xfId="0" applyNumberFormat="1" applyFont="1" applyFill="1" applyBorder="1" applyAlignment="1" applyProtection="1">
      <alignment horizontal="center"/>
      <protection/>
    </xf>
    <xf numFmtId="0" fontId="13" fillId="33" borderId="38" xfId="0" applyNumberFormat="1" applyFont="1" applyFill="1" applyBorder="1" applyAlignment="1" applyProtection="1">
      <alignment horizontal="center"/>
      <protection/>
    </xf>
    <xf numFmtId="0" fontId="13" fillId="33" borderId="39" xfId="0" applyNumberFormat="1" applyFont="1" applyFill="1" applyBorder="1" applyAlignment="1" applyProtection="1">
      <alignment horizontal="center"/>
      <protection/>
    </xf>
    <xf numFmtId="0" fontId="13" fillId="33" borderId="40" xfId="0" applyNumberFormat="1" applyFont="1" applyFill="1" applyBorder="1" applyAlignment="1" applyProtection="1">
      <alignment horizontal="center"/>
      <protection/>
    </xf>
    <xf numFmtId="0" fontId="13" fillId="33" borderId="41" xfId="0" applyNumberFormat="1" applyFont="1" applyFill="1" applyBorder="1" applyAlignment="1" applyProtection="1">
      <alignment horizontal="center"/>
      <protection/>
    </xf>
    <xf numFmtId="0" fontId="13" fillId="33" borderId="42" xfId="0" applyNumberFormat="1" applyFont="1" applyFill="1" applyBorder="1" applyAlignment="1" applyProtection="1">
      <alignment horizontal="center"/>
      <protection/>
    </xf>
    <xf numFmtId="0" fontId="13" fillId="33" borderId="43" xfId="0" applyNumberFormat="1" applyFont="1" applyFill="1" applyBorder="1" applyAlignment="1" applyProtection="1">
      <alignment horizontal="center"/>
      <protection/>
    </xf>
    <xf numFmtId="0" fontId="13" fillId="33" borderId="44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0" fillId="33" borderId="14" xfId="0" applyNumberFormat="1" applyFont="1" applyFill="1" applyBorder="1" applyAlignment="1" applyProtection="1">
      <alignment horizontal="left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10" fillId="33" borderId="45" xfId="0" applyFont="1" applyFill="1" applyBorder="1" applyAlignment="1" applyProtection="1">
      <alignment horizontal="center"/>
      <protection/>
    </xf>
    <xf numFmtId="0" fontId="10" fillId="33" borderId="14" xfId="0" applyNumberFormat="1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46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NumberFormat="1" applyFont="1" applyFill="1" applyBorder="1" applyAlignment="1" applyProtection="1">
      <alignment horizontal="center" wrapText="1"/>
      <protection/>
    </xf>
    <xf numFmtId="0" fontId="31" fillId="33" borderId="0" xfId="0" applyFont="1" applyFill="1" applyAlignment="1">
      <alignment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31" fillId="33" borderId="0" xfId="0" applyFont="1" applyFill="1" applyAlignment="1">
      <alignment vertical="center"/>
    </xf>
    <xf numFmtId="0" fontId="9" fillId="33" borderId="46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top" wrapText="1"/>
      <protection/>
    </xf>
    <xf numFmtId="0" fontId="12" fillId="33" borderId="0" xfId="0" applyFont="1" applyFill="1" applyBorder="1" applyAlignment="1" applyProtection="1">
      <alignment horizontal="center" vertical="center" textRotation="90"/>
      <protection/>
    </xf>
    <xf numFmtId="0" fontId="12" fillId="33" borderId="0" xfId="0" applyFont="1" applyFill="1" applyBorder="1" applyAlignment="1" applyProtection="1">
      <alignment horizontal="right" vertical="top"/>
      <protection/>
    </xf>
    <xf numFmtId="0" fontId="13" fillId="33" borderId="0" xfId="0" applyFont="1" applyFill="1" applyBorder="1" applyAlignment="1" applyProtection="1">
      <alignment horizontal="left" vertical="top" wrapText="1"/>
      <protection/>
    </xf>
    <xf numFmtId="0" fontId="8" fillId="33" borderId="0" xfId="0" applyNumberFormat="1" applyFont="1" applyFill="1" applyBorder="1" applyAlignment="1" applyProtection="1">
      <alignment horizontal="center" textRotation="90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8" fillId="33" borderId="47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42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28" fillId="33" borderId="0" xfId="0" applyFont="1" applyFill="1" applyBorder="1" applyAlignment="1" applyProtection="1">
      <alignment/>
      <protection/>
    </xf>
    <xf numFmtId="0" fontId="2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49" fontId="34" fillId="33" borderId="0" xfId="0" applyNumberFormat="1" applyFont="1" applyFill="1" applyBorder="1" applyAlignment="1" applyProtection="1">
      <alignment vertical="justify"/>
      <protection/>
    </xf>
    <xf numFmtId="0" fontId="35" fillId="33" borderId="0" xfId="0" applyFont="1" applyFill="1" applyBorder="1" applyAlignment="1" applyProtection="1">
      <alignment vertical="center"/>
      <protection/>
    </xf>
    <xf numFmtId="49" fontId="35" fillId="33" borderId="24" xfId="0" applyNumberFormat="1" applyFont="1" applyFill="1" applyBorder="1" applyAlignment="1" applyProtection="1">
      <alignment horizontal="left" vertical="justify"/>
      <protection/>
    </xf>
    <xf numFmtId="0" fontId="36" fillId="33" borderId="24" xfId="0" applyFont="1" applyFill="1" applyBorder="1" applyAlignment="1" applyProtection="1">
      <alignment vertical="justify"/>
      <protection/>
    </xf>
    <xf numFmtId="0" fontId="37" fillId="33" borderId="24" xfId="0" applyFont="1" applyFill="1" applyBorder="1" applyAlignment="1" applyProtection="1">
      <alignment/>
      <protection/>
    </xf>
    <xf numFmtId="0" fontId="37" fillId="33" borderId="24" xfId="0" applyFont="1" applyFill="1" applyBorder="1" applyAlignment="1" applyProtection="1">
      <alignment vertical="justify"/>
      <protection/>
    </xf>
    <xf numFmtId="0" fontId="37" fillId="33" borderId="24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49" fontId="34" fillId="33" borderId="0" xfId="0" applyNumberFormat="1" applyFont="1" applyFill="1" applyBorder="1" applyAlignment="1" applyProtection="1">
      <alignment horizontal="left" vertical="justify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/>
      <protection/>
    </xf>
    <xf numFmtId="0" fontId="38" fillId="33" borderId="0" xfId="0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 vertical="top"/>
      <protection/>
    </xf>
    <xf numFmtId="0" fontId="39" fillId="33" borderId="48" xfId="0" applyFont="1" applyFill="1" applyBorder="1" applyAlignment="1" applyProtection="1">
      <alignment vertical="top"/>
      <protection/>
    </xf>
    <xf numFmtId="0" fontId="36" fillId="33" borderId="0" xfId="0" applyFont="1" applyFill="1" applyBorder="1" applyAlignment="1">
      <alignment horizontal="center"/>
    </xf>
    <xf numFmtId="0" fontId="35" fillId="33" borderId="0" xfId="0" applyNumberFormat="1" applyFont="1" applyFill="1" applyBorder="1" applyAlignment="1" applyProtection="1">
      <alignment horizontal="left" vertical="justify"/>
      <protection/>
    </xf>
    <xf numFmtId="0" fontId="35" fillId="33" borderId="0" xfId="0" applyFont="1" applyFill="1" applyBorder="1" applyAlignment="1" applyProtection="1">
      <alignment horizontal="right"/>
      <protection/>
    </xf>
    <xf numFmtId="0" fontId="37" fillId="33" borderId="0" xfId="0" applyFont="1" applyFill="1" applyBorder="1" applyAlignment="1" applyProtection="1">
      <alignment/>
      <protection/>
    </xf>
    <xf numFmtId="0" fontId="27" fillId="33" borderId="0" xfId="0" applyFont="1" applyFill="1" applyBorder="1" applyAlignment="1">
      <alignment/>
    </xf>
    <xf numFmtId="49" fontId="38" fillId="33" borderId="0" xfId="0" applyNumberFormat="1" applyFont="1" applyFill="1" applyBorder="1" applyAlignment="1" applyProtection="1">
      <alignment horizontal="left" vertical="justify"/>
      <protection/>
    </xf>
    <xf numFmtId="49" fontId="39" fillId="33" borderId="0" xfId="0" applyNumberFormat="1" applyFont="1" applyFill="1" applyBorder="1" applyAlignment="1" applyProtection="1">
      <alignment horizontal="left" vertical="justify"/>
      <protection/>
    </xf>
    <xf numFmtId="49" fontId="39" fillId="33" borderId="0" xfId="0" applyNumberFormat="1" applyFont="1" applyFill="1" applyBorder="1" applyAlignment="1" applyProtection="1">
      <alignment horizontal="center" vertical="justify" wrapText="1"/>
      <protection/>
    </xf>
    <xf numFmtId="49" fontId="38" fillId="33" borderId="0" xfId="0" applyNumberFormat="1" applyFont="1" applyFill="1" applyBorder="1" applyAlignment="1" applyProtection="1">
      <alignment horizontal="center" vertical="justify" wrapText="1"/>
      <protection/>
    </xf>
    <xf numFmtId="49" fontId="40" fillId="33" borderId="0" xfId="0" applyNumberFormat="1" applyFont="1" applyFill="1" applyBorder="1" applyAlignment="1" applyProtection="1">
      <alignment horizontal="left" vertical="justify"/>
      <protection/>
    </xf>
    <xf numFmtId="0" fontId="39" fillId="33" borderId="0" xfId="0" applyNumberFormat="1" applyFont="1" applyFill="1" applyBorder="1" applyAlignment="1" applyProtection="1">
      <alignment horizontal="left" vertical="justify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vertical="justify"/>
      <protection/>
    </xf>
    <xf numFmtId="49" fontId="29" fillId="33" borderId="0" xfId="0" applyNumberFormat="1" applyFont="1" applyFill="1" applyBorder="1" applyAlignment="1" applyProtection="1">
      <alignment horizontal="center" vertical="justify" wrapText="1"/>
      <protection/>
    </xf>
    <xf numFmtId="0" fontId="30" fillId="33" borderId="0" xfId="0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/>
      <protection/>
    </xf>
    <xf numFmtId="11" fontId="30" fillId="33" borderId="0" xfId="0" applyNumberFormat="1" applyFont="1" applyFill="1" applyBorder="1" applyAlignment="1" applyProtection="1">
      <alignment horizontal="left" vertical="justify" wrapText="1"/>
      <protection/>
    </xf>
    <xf numFmtId="11" fontId="30" fillId="33" borderId="0" xfId="0" applyNumberFormat="1" applyFont="1" applyFill="1" applyBorder="1" applyAlignment="1" applyProtection="1">
      <alignment horizontal="left" vertical="justify" wrapText="1"/>
      <protection/>
    </xf>
    <xf numFmtId="0" fontId="29" fillId="33" borderId="0" xfId="0" applyNumberFormat="1" applyFont="1" applyFill="1" applyBorder="1" applyAlignment="1" applyProtection="1">
      <alignment horizontal="center" vertical="justify" wrapText="1"/>
      <protection/>
    </xf>
    <xf numFmtId="0" fontId="29" fillId="33" borderId="0" xfId="0" applyNumberFormat="1" applyFont="1" applyFill="1" applyBorder="1" applyAlignment="1" applyProtection="1">
      <alignment horizontal="left" vertical="justify"/>
      <protection/>
    </xf>
    <xf numFmtId="49" fontId="29" fillId="33" borderId="0" xfId="0" applyNumberFormat="1" applyFont="1" applyFill="1" applyBorder="1" applyAlignment="1" applyProtection="1">
      <alignment horizontal="center" vertical="justify"/>
      <protection/>
    </xf>
    <xf numFmtId="49" fontId="28" fillId="33" borderId="0" xfId="0" applyNumberFormat="1" applyFont="1" applyFill="1" applyBorder="1" applyAlignment="1" applyProtection="1">
      <alignment horizontal="left" vertical="justify"/>
      <protection/>
    </xf>
    <xf numFmtId="0" fontId="29" fillId="33" borderId="0" xfId="0" applyFont="1" applyFill="1" applyBorder="1" applyAlignment="1" applyProtection="1">
      <alignment vertical="top"/>
      <protection/>
    </xf>
    <xf numFmtId="0" fontId="30" fillId="33" borderId="0" xfId="0" applyFont="1" applyFill="1" applyBorder="1" applyAlignment="1" applyProtection="1">
      <alignment/>
      <protection/>
    </xf>
    <xf numFmtId="49" fontId="13" fillId="33" borderId="0" xfId="0" applyNumberFormat="1" applyFont="1" applyFill="1" applyBorder="1" applyAlignment="1" applyProtection="1">
      <alignment horizontal="center" vertical="justify" wrapText="1"/>
      <protection/>
    </xf>
    <xf numFmtId="0" fontId="1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9" fontId="12" fillId="33" borderId="0" xfId="0" applyNumberFormat="1" applyFont="1" applyFill="1" applyBorder="1" applyAlignment="1" applyProtection="1">
      <alignment horizontal="center" vertical="justify" wrapText="1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/>
      <protection/>
    </xf>
    <xf numFmtId="11" fontId="13" fillId="33" borderId="0" xfId="0" applyNumberFormat="1" applyFont="1" applyFill="1" applyBorder="1" applyAlignment="1" applyProtection="1">
      <alignment horizontal="left" vertical="justify" wrapText="1"/>
      <protection/>
    </xf>
    <xf numFmtId="0" fontId="13" fillId="33" borderId="0" xfId="0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left" vertical="justify"/>
      <protection/>
    </xf>
    <xf numFmtId="0" fontId="12" fillId="33" borderId="0" xfId="0" applyFont="1" applyFill="1" applyBorder="1" applyAlignment="1" applyProtection="1">
      <alignment horizontal="right"/>
      <protection/>
    </xf>
    <xf numFmtId="49" fontId="12" fillId="33" borderId="0" xfId="0" applyNumberFormat="1" applyFont="1" applyFill="1" applyBorder="1" applyAlignment="1" applyProtection="1">
      <alignment horizontal="center" vertical="justify"/>
      <protection/>
    </xf>
    <xf numFmtId="0" fontId="0" fillId="33" borderId="0" xfId="0" applyFill="1" applyBorder="1" applyAlignment="1" applyProtection="1">
      <alignment horizontal="center" vertical="justify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49" fontId="11" fillId="33" borderId="0" xfId="0" applyNumberFormat="1" applyFont="1" applyFill="1" applyBorder="1" applyAlignment="1" applyProtection="1">
      <alignment vertical="justify"/>
      <protection/>
    </xf>
    <xf numFmtId="0" fontId="0" fillId="33" borderId="0" xfId="0" applyFill="1" applyBorder="1" applyAlignment="1" applyProtection="1">
      <alignment vertical="justify"/>
      <protection/>
    </xf>
    <xf numFmtId="0" fontId="13" fillId="33" borderId="0" xfId="0" applyFont="1" applyFill="1" applyBorder="1" applyAlignment="1" applyProtection="1">
      <alignment vertical="justify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vertical="justify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2" fillId="33" borderId="0" xfId="0" applyNumberFormat="1" applyFont="1" applyFill="1" applyBorder="1" applyAlignment="1" applyProtection="1">
      <alignment horizontal="center" vertical="justify" wrapText="1"/>
      <protection/>
    </xf>
    <xf numFmtId="0" fontId="1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96" fillId="33" borderId="0" xfId="0" applyFont="1" applyFill="1" applyAlignment="1">
      <alignment/>
    </xf>
    <xf numFmtId="0" fontId="43" fillId="33" borderId="38" xfId="0" applyFont="1" applyFill="1" applyBorder="1" applyAlignment="1">
      <alignment vertical="center" wrapText="1"/>
    </xf>
    <xf numFmtId="0" fontId="43" fillId="33" borderId="49" xfId="0" applyFont="1" applyFill="1" applyBorder="1" applyAlignment="1">
      <alignment vertical="center" wrapText="1"/>
    </xf>
    <xf numFmtId="0" fontId="43" fillId="33" borderId="41" xfId="0" applyFont="1" applyFill="1" applyBorder="1" applyAlignment="1">
      <alignment vertical="center" wrapText="1"/>
    </xf>
    <xf numFmtId="0" fontId="55" fillId="33" borderId="50" xfId="0" applyFont="1" applyFill="1" applyBorder="1" applyAlignment="1">
      <alignment horizontal="center" vertical="justify" wrapText="1"/>
    </xf>
    <xf numFmtId="0" fontId="55" fillId="33" borderId="46" xfId="0" applyFont="1" applyFill="1" applyBorder="1" applyAlignment="1">
      <alignment horizontal="center" vertical="justify" wrapText="1"/>
    </xf>
    <xf numFmtId="0" fontId="55" fillId="33" borderId="51" xfId="0" applyFont="1" applyFill="1" applyBorder="1" applyAlignment="1">
      <alignment horizontal="center" vertical="justify" wrapText="1"/>
    </xf>
    <xf numFmtId="0" fontId="55" fillId="33" borderId="15" xfId="0" applyFont="1" applyFill="1" applyBorder="1" applyAlignment="1">
      <alignment horizontal="right" vertical="center" wrapText="1"/>
    </xf>
    <xf numFmtId="0" fontId="55" fillId="33" borderId="52" xfId="0" applyFont="1" applyFill="1" applyBorder="1" applyAlignment="1">
      <alignment horizontal="right" vertical="center" wrapText="1"/>
    </xf>
    <xf numFmtId="0" fontId="55" fillId="33" borderId="53" xfId="0" applyFont="1" applyFill="1" applyBorder="1" applyAlignment="1">
      <alignment horizontal="center" vertical="justify" wrapText="1"/>
    </xf>
    <xf numFmtId="0" fontId="55" fillId="33" borderId="54" xfId="0" applyFont="1" applyFill="1" applyBorder="1" applyAlignment="1">
      <alignment horizontal="center" vertical="justify" wrapText="1"/>
    </xf>
    <xf numFmtId="0" fontId="55" fillId="33" borderId="55" xfId="0" applyFont="1" applyFill="1" applyBorder="1" applyAlignment="1">
      <alignment horizontal="center" vertical="justify" wrapText="1"/>
    </xf>
    <xf numFmtId="0" fontId="55" fillId="33" borderId="56" xfId="0" applyFont="1" applyFill="1" applyBorder="1" applyAlignment="1">
      <alignment horizontal="right" vertical="center" wrapText="1"/>
    </xf>
    <xf numFmtId="0" fontId="0" fillId="33" borderId="57" xfId="0" applyFill="1" applyBorder="1" applyAlignment="1">
      <alignment horizontal="right" vertical="center"/>
    </xf>
    <xf numFmtId="0" fontId="54" fillId="33" borderId="0" xfId="0" applyFont="1" applyFill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43" xfId="0" applyFont="1" applyFill="1" applyBorder="1" applyAlignment="1">
      <alignment horizontal="center" vertical="center"/>
    </xf>
    <xf numFmtId="0" fontId="55" fillId="33" borderId="53" xfId="0" applyFont="1" applyFill="1" applyBorder="1" applyAlignment="1">
      <alignment horizontal="center" vertical="center" textRotation="90" wrapText="1"/>
    </xf>
    <xf numFmtId="0" fontId="55" fillId="33" borderId="55" xfId="0" applyFont="1" applyFill="1" applyBorder="1" applyAlignment="1">
      <alignment horizontal="center" vertical="center" textRotation="90" wrapText="1"/>
    </xf>
    <xf numFmtId="0" fontId="55" fillId="33" borderId="58" xfId="0" applyFont="1" applyFill="1" applyBorder="1" applyAlignment="1">
      <alignment horizontal="center" vertical="center" wrapText="1"/>
    </xf>
    <xf numFmtId="0" fontId="55" fillId="33" borderId="41" xfId="0" applyFont="1" applyFill="1" applyBorder="1" applyAlignment="1">
      <alignment horizontal="center" vertical="center" wrapText="1"/>
    </xf>
    <xf numFmtId="0" fontId="55" fillId="33" borderId="59" xfId="0" applyFont="1" applyFill="1" applyBorder="1" applyAlignment="1">
      <alignment horizontal="center" vertical="center" wrapText="1"/>
    </xf>
    <xf numFmtId="0" fontId="55" fillId="33" borderId="42" xfId="0" applyFont="1" applyFill="1" applyBorder="1" applyAlignment="1">
      <alignment horizontal="center" vertical="center" wrapText="1"/>
    </xf>
    <xf numFmtId="49" fontId="34" fillId="33" borderId="0" xfId="0" applyNumberFormat="1" applyFont="1" applyFill="1" applyBorder="1" applyAlignment="1" applyProtection="1">
      <alignment horizontal="center" vertical="justify"/>
      <protection/>
    </xf>
    <xf numFmtId="0" fontId="37" fillId="33" borderId="24" xfId="0" applyFont="1" applyFill="1" applyBorder="1" applyAlignment="1" applyProtection="1">
      <alignment horizontal="center" vertical="center"/>
      <protection/>
    </xf>
    <xf numFmtId="49" fontId="40" fillId="33" borderId="48" xfId="0" applyNumberFormat="1" applyFont="1" applyFill="1" applyBorder="1" applyAlignment="1" applyProtection="1">
      <alignment horizontal="right" vertical="justify"/>
      <protection/>
    </xf>
    <xf numFmtId="49" fontId="12" fillId="33" borderId="60" xfId="0" applyNumberFormat="1" applyFont="1" applyFill="1" applyBorder="1" applyAlignment="1" applyProtection="1">
      <alignment horizontal="center" vertical="center"/>
      <protection/>
    </xf>
    <xf numFmtId="49" fontId="12" fillId="33" borderId="61" xfId="0" applyNumberFormat="1" applyFont="1" applyFill="1" applyBorder="1" applyAlignment="1" applyProtection="1">
      <alignment horizontal="center" vertical="center"/>
      <protection/>
    </xf>
    <xf numFmtId="49" fontId="12" fillId="33" borderId="62" xfId="0" applyNumberFormat="1" applyFont="1" applyFill="1" applyBorder="1" applyAlignment="1" applyProtection="1">
      <alignment horizontal="center" vertical="center"/>
      <protection/>
    </xf>
    <xf numFmtId="0" fontId="12" fillId="33" borderId="60" xfId="0" applyFont="1" applyFill="1" applyBorder="1" applyAlignment="1" applyProtection="1">
      <alignment horizontal="center" vertical="center"/>
      <protection/>
    </xf>
    <xf numFmtId="0" fontId="12" fillId="33" borderId="61" xfId="0" applyFont="1" applyFill="1" applyBorder="1" applyAlignment="1" applyProtection="1">
      <alignment horizontal="center" vertical="center"/>
      <protection/>
    </xf>
    <xf numFmtId="0" fontId="12" fillId="33" borderId="62" xfId="0" applyFont="1" applyFill="1" applyBorder="1" applyAlignment="1" applyProtection="1">
      <alignment horizontal="center" vertical="center"/>
      <protection/>
    </xf>
    <xf numFmtId="0" fontId="8" fillId="33" borderId="63" xfId="0" applyNumberFormat="1" applyFont="1" applyFill="1" applyBorder="1" applyAlignment="1" applyProtection="1">
      <alignment horizontal="center" vertical="center"/>
      <protection/>
    </xf>
    <xf numFmtId="0" fontId="8" fillId="33" borderId="64" xfId="0" applyNumberFormat="1" applyFont="1" applyFill="1" applyBorder="1" applyAlignment="1" applyProtection="1">
      <alignment horizontal="center" vertical="center"/>
      <protection/>
    </xf>
    <xf numFmtId="0" fontId="7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65" xfId="0" applyNumberFormat="1" applyFont="1" applyFill="1" applyBorder="1" applyAlignment="1" applyProtection="1">
      <alignment horizontal="center" vertical="center"/>
      <protection/>
    </xf>
    <xf numFmtId="0" fontId="16" fillId="33" borderId="64" xfId="0" applyNumberFormat="1" applyFont="1" applyFill="1" applyBorder="1" applyAlignment="1" applyProtection="1">
      <alignment horizontal="center" vertical="center"/>
      <protection/>
    </xf>
    <xf numFmtId="0" fontId="16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63" xfId="0" applyNumberFormat="1" applyFont="1" applyFill="1" applyBorder="1" applyAlignment="1" applyProtection="1">
      <alignment horizontal="center" vertical="center"/>
      <protection/>
    </xf>
    <xf numFmtId="0" fontId="7" fillId="33" borderId="63" xfId="0" applyNumberFormat="1" applyFont="1" applyFill="1" applyBorder="1" applyAlignment="1" applyProtection="1">
      <alignment horizontal="center" vertical="center"/>
      <protection/>
    </xf>
    <xf numFmtId="0" fontId="7" fillId="33" borderId="64" xfId="0" applyNumberFormat="1" applyFont="1" applyFill="1" applyBorder="1" applyAlignment="1" applyProtection="1">
      <alignment horizontal="center" vertical="center"/>
      <protection/>
    </xf>
    <xf numFmtId="0" fontId="12" fillId="33" borderId="60" xfId="0" applyFont="1" applyFill="1" applyBorder="1" applyAlignment="1" applyProtection="1">
      <alignment horizontal="center" vertical="center" wrapText="1"/>
      <protection/>
    </xf>
    <xf numFmtId="0" fontId="12" fillId="33" borderId="61" xfId="0" applyFont="1" applyFill="1" applyBorder="1" applyAlignment="1" applyProtection="1">
      <alignment horizontal="center" vertical="center" wrapText="1"/>
      <protection/>
    </xf>
    <xf numFmtId="0" fontId="12" fillId="33" borderId="62" xfId="0" applyFont="1" applyFill="1" applyBorder="1" applyAlignment="1" applyProtection="1">
      <alignment horizontal="center" vertical="center" wrapText="1"/>
      <protection/>
    </xf>
    <xf numFmtId="0" fontId="12" fillId="33" borderId="60" xfId="0" applyNumberFormat="1" applyFont="1" applyFill="1" applyBorder="1" applyAlignment="1" applyProtection="1">
      <alignment horizontal="center" vertical="center"/>
      <protection/>
    </xf>
    <xf numFmtId="0" fontId="12" fillId="33" borderId="61" xfId="0" applyNumberFormat="1" applyFont="1" applyFill="1" applyBorder="1" applyAlignment="1" applyProtection="1">
      <alignment horizontal="center" vertical="center"/>
      <protection/>
    </xf>
    <xf numFmtId="0" fontId="12" fillId="33" borderId="62" xfId="0" applyNumberFormat="1" applyFont="1" applyFill="1" applyBorder="1" applyAlignment="1" applyProtection="1">
      <alignment horizontal="center" vertical="center"/>
      <protection/>
    </xf>
    <xf numFmtId="0" fontId="16" fillId="33" borderId="23" xfId="0" applyNumberFormat="1" applyFont="1" applyFill="1" applyBorder="1" applyAlignment="1" applyProtection="1">
      <alignment horizontal="center" vertical="center"/>
      <protection/>
    </xf>
    <xf numFmtId="0" fontId="49" fillId="33" borderId="66" xfId="0" applyFont="1" applyFill="1" applyBorder="1" applyAlignment="1">
      <alignment horizontal="center" vertical="center"/>
    </xf>
    <xf numFmtId="0" fontId="49" fillId="33" borderId="56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8" fillId="33" borderId="34" xfId="0" applyNumberFormat="1" applyFont="1" applyFill="1" applyBorder="1" applyAlignment="1" applyProtection="1">
      <alignment horizontal="center" vertical="center"/>
      <protection/>
    </xf>
    <xf numFmtId="0" fontId="8" fillId="33" borderId="23" xfId="0" applyNumberFormat="1" applyFont="1" applyFill="1" applyBorder="1" applyAlignment="1" applyProtection="1">
      <alignment horizontal="center" vertical="center"/>
      <protection/>
    </xf>
    <xf numFmtId="49" fontId="8" fillId="33" borderId="34" xfId="0" applyNumberFormat="1" applyFont="1" applyFill="1" applyBorder="1" applyAlignment="1" applyProtection="1">
      <alignment horizontal="center" vertical="center" wrapText="1"/>
      <protection/>
    </xf>
    <xf numFmtId="49" fontId="8" fillId="33" borderId="63" xfId="0" applyNumberFormat="1" applyFont="1" applyFill="1" applyBorder="1" applyAlignment="1" applyProtection="1">
      <alignment horizontal="center" vertical="center" wrapText="1"/>
      <protection/>
    </xf>
    <xf numFmtId="49" fontId="8" fillId="33" borderId="64" xfId="0" applyNumberFormat="1" applyFont="1" applyFill="1" applyBorder="1" applyAlignment="1" applyProtection="1">
      <alignment horizontal="center" vertical="center" wrapText="1"/>
      <protection/>
    </xf>
    <xf numFmtId="0" fontId="51" fillId="33" borderId="35" xfId="0" applyFont="1" applyFill="1" applyBorder="1" applyAlignment="1" applyProtection="1">
      <alignment horizontal="left" vertical="center" wrapText="1"/>
      <protection/>
    </xf>
    <xf numFmtId="0" fontId="51" fillId="33" borderId="11" xfId="0" applyFont="1" applyFill="1" applyBorder="1" applyAlignment="1" applyProtection="1">
      <alignment horizontal="left" vertical="center" wrapText="1"/>
      <protection/>
    </xf>
    <xf numFmtId="0" fontId="51" fillId="33" borderId="17" xfId="0" applyFont="1" applyFill="1" applyBorder="1" applyAlignment="1" applyProtection="1">
      <alignment horizontal="left" vertical="center" wrapText="1"/>
      <protection/>
    </xf>
    <xf numFmtId="0" fontId="16" fillId="33" borderId="45" xfId="0" applyNumberFormat="1" applyFont="1" applyFill="1" applyBorder="1" applyAlignment="1" applyProtection="1">
      <alignment horizontal="center" vertical="center"/>
      <protection/>
    </xf>
    <xf numFmtId="0" fontId="16" fillId="33" borderId="67" xfId="0" applyNumberFormat="1" applyFont="1" applyFill="1" applyBorder="1" applyAlignment="1" applyProtection="1">
      <alignment horizontal="center" vertical="center"/>
      <protection/>
    </xf>
    <xf numFmtId="0" fontId="16" fillId="33" borderId="24" xfId="0" applyNumberFormat="1" applyFont="1" applyFill="1" applyBorder="1" applyAlignment="1" applyProtection="1">
      <alignment horizontal="center" vertical="center"/>
      <protection/>
    </xf>
    <xf numFmtId="0" fontId="51" fillId="33" borderId="34" xfId="0" applyFont="1" applyFill="1" applyBorder="1" applyAlignment="1" applyProtection="1">
      <alignment horizontal="left" vertical="center" wrapText="1"/>
      <protection/>
    </xf>
    <xf numFmtId="0" fontId="51" fillId="33" borderId="63" xfId="0" applyFont="1" applyFill="1" applyBorder="1" applyAlignment="1" applyProtection="1">
      <alignment horizontal="left" vertical="center" wrapText="1"/>
      <protection/>
    </xf>
    <xf numFmtId="0" fontId="51" fillId="33" borderId="64" xfId="0" applyFont="1" applyFill="1" applyBorder="1" applyAlignment="1" applyProtection="1">
      <alignment horizontal="left" vertical="center" wrapText="1"/>
      <protection/>
    </xf>
    <xf numFmtId="0" fontId="16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top" wrapText="1"/>
      <protection/>
    </xf>
    <xf numFmtId="0" fontId="16" fillId="33" borderId="24" xfId="0" applyFont="1" applyFill="1" applyBorder="1" applyAlignment="1" applyProtection="1">
      <alignment horizontal="left" wrapText="1"/>
      <protection/>
    </xf>
    <xf numFmtId="0" fontId="16" fillId="33" borderId="68" xfId="0" applyFont="1" applyFill="1" applyBorder="1" applyAlignment="1">
      <alignment horizontal="center"/>
    </xf>
    <xf numFmtId="0" fontId="16" fillId="33" borderId="69" xfId="0" applyFont="1" applyFill="1" applyBorder="1" applyAlignment="1">
      <alignment horizontal="center"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56" xfId="0" applyNumberFormat="1" applyFont="1" applyFill="1" applyBorder="1" applyAlignment="1" applyProtection="1">
      <alignment horizontal="center" vertical="center"/>
      <protection/>
    </xf>
    <xf numFmtId="0" fontId="97" fillId="33" borderId="15" xfId="0" applyNumberFormat="1" applyFont="1" applyFill="1" applyBorder="1" applyAlignment="1" applyProtection="1">
      <alignment horizontal="center" vertical="center"/>
      <protection/>
    </xf>
    <xf numFmtId="0" fontId="97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70" xfId="0" applyNumberFormat="1" applyFont="1" applyFill="1" applyBorder="1" applyAlignment="1" applyProtection="1">
      <alignment horizontal="center" vertical="center"/>
      <protection/>
    </xf>
    <xf numFmtId="0" fontId="16" fillId="33" borderId="71" xfId="0" applyNumberFormat="1" applyFont="1" applyFill="1" applyBorder="1" applyAlignment="1" applyProtection="1">
      <alignment horizontal="center" vertical="center"/>
      <protection/>
    </xf>
    <xf numFmtId="0" fontId="16" fillId="33" borderId="48" xfId="0" applyFont="1" applyFill="1" applyBorder="1" applyAlignment="1" applyProtection="1">
      <alignment horizontal="center" vertical="center"/>
      <protection/>
    </xf>
    <xf numFmtId="0" fontId="16" fillId="33" borderId="72" xfId="0" applyFont="1" applyFill="1" applyBorder="1" applyAlignment="1" applyProtection="1">
      <alignment horizontal="center" vertical="center"/>
      <protection/>
    </xf>
    <xf numFmtId="0" fontId="15" fillId="33" borderId="34" xfId="0" applyNumberFormat="1" applyFont="1" applyFill="1" applyBorder="1" applyAlignment="1" applyProtection="1">
      <alignment horizontal="center" vertical="center"/>
      <protection/>
    </xf>
    <xf numFmtId="0" fontId="15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48" xfId="0" applyNumberFormat="1" applyFont="1" applyFill="1" applyBorder="1" applyAlignment="1" applyProtection="1">
      <alignment horizontal="center" vertical="center"/>
      <protection/>
    </xf>
    <xf numFmtId="0" fontId="16" fillId="33" borderId="72" xfId="0" applyNumberFormat="1" applyFont="1" applyFill="1" applyBorder="1" applyAlignment="1" applyProtection="1">
      <alignment horizontal="center" vertical="center"/>
      <protection/>
    </xf>
    <xf numFmtId="0" fontId="7" fillId="33" borderId="66" xfId="0" applyNumberFormat="1" applyFont="1" applyFill="1" applyBorder="1" applyAlignment="1" applyProtection="1">
      <alignment horizontal="center" vertical="center"/>
      <protection/>
    </xf>
    <xf numFmtId="0" fontId="33" fillId="33" borderId="52" xfId="0" applyFont="1" applyFill="1" applyBorder="1" applyAlignment="1">
      <alignment/>
    </xf>
    <xf numFmtId="0" fontId="16" fillId="33" borderId="31" xfId="0" applyNumberFormat="1" applyFont="1" applyFill="1" applyBorder="1" applyAlignment="1" applyProtection="1">
      <alignment horizontal="center" vertical="center"/>
      <protection/>
    </xf>
    <xf numFmtId="0" fontId="48" fillId="33" borderId="22" xfId="0" applyFont="1" applyFill="1" applyBorder="1" applyAlignment="1">
      <alignment vertical="center"/>
    </xf>
    <xf numFmtId="0" fontId="7" fillId="33" borderId="66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52" xfId="0" applyNumberFormat="1" applyFont="1" applyFill="1" applyBorder="1" applyAlignment="1" applyProtection="1">
      <alignment horizontal="center" vertical="center"/>
      <protection/>
    </xf>
    <xf numFmtId="192" fontId="16" fillId="33" borderId="31" xfId="0" applyNumberFormat="1" applyFont="1" applyFill="1" applyBorder="1" applyAlignment="1" applyProtection="1">
      <alignment horizontal="center" vertical="center"/>
      <protection/>
    </xf>
    <xf numFmtId="192" fontId="16" fillId="33" borderId="24" xfId="0" applyNumberFormat="1" applyFont="1" applyFill="1" applyBorder="1" applyAlignment="1" applyProtection="1">
      <alignment horizontal="center" vertical="center"/>
      <protection/>
    </xf>
    <xf numFmtId="0" fontId="16" fillId="33" borderId="68" xfId="0" applyNumberFormat="1" applyFont="1" applyFill="1" applyBorder="1" applyAlignment="1" applyProtection="1">
      <alignment horizontal="center" vertical="center"/>
      <protection/>
    </xf>
    <xf numFmtId="0" fontId="16" fillId="33" borderId="62" xfId="0" applyNumberFormat="1" applyFont="1" applyFill="1" applyBorder="1" applyAlignment="1" applyProtection="1">
      <alignment horizontal="center" vertical="center"/>
      <protection/>
    </xf>
    <xf numFmtId="0" fontId="16" fillId="33" borderId="61" xfId="0" applyNumberFormat="1" applyFont="1" applyFill="1" applyBorder="1" applyAlignment="1" applyProtection="1">
      <alignment horizontal="center" vertical="center"/>
      <protection/>
    </xf>
    <xf numFmtId="0" fontId="7" fillId="33" borderId="61" xfId="0" applyNumberFormat="1" applyFont="1" applyFill="1" applyBorder="1" applyAlignment="1" applyProtection="1">
      <alignment horizontal="center" vertical="center"/>
      <protection/>
    </xf>
    <xf numFmtId="0" fontId="7" fillId="33" borderId="62" xfId="0" applyNumberFormat="1" applyFont="1" applyFill="1" applyBorder="1" applyAlignment="1" applyProtection="1">
      <alignment horizontal="center" vertical="center"/>
      <protection/>
    </xf>
    <xf numFmtId="0" fontId="16" fillId="33" borderId="73" xfId="0" applyNumberFormat="1" applyFont="1" applyFill="1" applyBorder="1" applyAlignment="1" applyProtection="1">
      <alignment horizontal="center" vertical="center"/>
      <protection/>
    </xf>
    <xf numFmtId="0" fontId="16" fillId="33" borderId="74" xfId="0" applyNumberFormat="1" applyFont="1" applyFill="1" applyBorder="1" applyAlignment="1" applyProtection="1">
      <alignment horizontal="center" vertical="center"/>
      <protection/>
    </xf>
    <xf numFmtId="49" fontId="8" fillId="33" borderId="60" xfId="0" applyNumberFormat="1" applyFont="1" applyFill="1" applyBorder="1" applyAlignment="1" applyProtection="1">
      <alignment horizontal="center" vertical="center" wrapText="1"/>
      <protection/>
    </xf>
    <xf numFmtId="49" fontId="8" fillId="33" borderId="61" xfId="0" applyNumberFormat="1" applyFont="1" applyFill="1" applyBorder="1" applyAlignment="1" applyProtection="1">
      <alignment horizontal="center" vertical="center" wrapText="1"/>
      <protection/>
    </xf>
    <xf numFmtId="49" fontId="8" fillId="33" borderId="62" xfId="0" applyNumberFormat="1" applyFont="1" applyFill="1" applyBorder="1" applyAlignment="1" applyProtection="1">
      <alignment horizontal="center" vertical="center" wrapText="1"/>
      <protection/>
    </xf>
    <xf numFmtId="0" fontId="16" fillId="33" borderId="60" xfId="0" applyFont="1" applyFill="1" applyBorder="1" applyAlignment="1">
      <alignment horizontal="center" vertical="center"/>
    </xf>
    <xf numFmtId="0" fontId="16" fillId="33" borderId="69" xfId="0" applyFont="1" applyFill="1" applyBorder="1" applyAlignment="1">
      <alignment horizontal="center" vertical="center"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0" fontId="51" fillId="33" borderId="75" xfId="0" applyFont="1" applyFill="1" applyBorder="1" applyAlignment="1" applyProtection="1">
      <alignment horizontal="left" vertical="center" wrapText="1"/>
      <protection/>
    </xf>
    <xf numFmtId="0" fontId="51" fillId="33" borderId="13" xfId="0" applyFont="1" applyFill="1" applyBorder="1" applyAlignment="1" applyProtection="1">
      <alignment horizontal="left" vertical="center" wrapText="1"/>
      <protection/>
    </xf>
    <xf numFmtId="0" fontId="51" fillId="33" borderId="20" xfId="0" applyFont="1" applyFill="1" applyBorder="1" applyAlignment="1" applyProtection="1">
      <alignment horizontal="left" vertical="center" wrapText="1"/>
      <protection/>
    </xf>
    <xf numFmtId="0" fontId="16" fillId="33" borderId="60" xfId="0" applyNumberFormat="1" applyFont="1" applyFill="1" applyBorder="1" applyAlignment="1" applyProtection="1">
      <alignment horizontal="center" vertical="center"/>
      <protection/>
    </xf>
    <xf numFmtId="0" fontId="16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40" xfId="0" applyNumberFormat="1" applyFont="1" applyFill="1" applyBorder="1" applyAlignment="1" applyProtection="1">
      <alignment horizontal="center" vertical="center"/>
      <protection/>
    </xf>
    <xf numFmtId="0" fontId="16" fillId="33" borderId="44" xfId="0" applyNumberFormat="1" applyFont="1" applyFill="1" applyBorder="1" applyAlignment="1" applyProtection="1">
      <alignment horizontal="center" vertical="center"/>
      <protection/>
    </xf>
    <xf numFmtId="0" fontId="7" fillId="33" borderId="51" xfId="0" applyNumberFormat="1" applyFont="1" applyFill="1" applyBorder="1" applyAlignment="1" applyProtection="1">
      <alignment horizontal="center" vertical="center"/>
      <protection/>
    </xf>
    <xf numFmtId="0" fontId="7" fillId="33" borderId="76" xfId="0" applyNumberFormat="1" applyFont="1" applyFill="1" applyBorder="1" applyAlignment="1" applyProtection="1">
      <alignment horizontal="center" vertical="center"/>
      <protection/>
    </xf>
    <xf numFmtId="0" fontId="45" fillId="33" borderId="47" xfId="0" applyNumberFormat="1" applyFont="1" applyFill="1" applyBorder="1" applyAlignment="1" applyProtection="1">
      <alignment horizontal="center" vertical="center"/>
      <protection/>
    </xf>
    <xf numFmtId="0" fontId="45" fillId="33" borderId="12" xfId="0" applyNumberFormat="1" applyFont="1" applyFill="1" applyBorder="1" applyAlignment="1" applyProtection="1">
      <alignment horizontal="center" vertical="center"/>
      <protection/>
    </xf>
    <xf numFmtId="0" fontId="16" fillId="33" borderId="35" xfId="0" applyNumberFormat="1" applyFont="1" applyFill="1" applyBorder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 vertical="center"/>
      <protection/>
    </xf>
    <xf numFmtId="0" fontId="8" fillId="33" borderId="47" xfId="0" applyNumberFormat="1" applyFont="1" applyFill="1" applyBorder="1" applyAlignment="1" applyProtection="1">
      <alignment horizontal="center" vertical="center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48" xfId="0" applyNumberFormat="1" applyFont="1" applyFill="1" applyBorder="1" applyAlignment="1" applyProtection="1">
      <alignment horizontal="center" vertical="center"/>
      <protection/>
    </xf>
    <xf numFmtId="0" fontId="8" fillId="33" borderId="72" xfId="0" applyNumberFormat="1" applyFont="1" applyFill="1" applyBorder="1" applyAlignment="1" applyProtection="1">
      <alignment horizontal="center" vertical="center"/>
      <protection/>
    </xf>
    <xf numFmtId="0" fontId="8" fillId="33" borderId="70" xfId="0" applyNumberFormat="1" applyFont="1" applyFill="1" applyBorder="1" applyAlignment="1" applyProtection="1">
      <alignment horizontal="center" vertical="center"/>
      <protection/>
    </xf>
    <xf numFmtId="0" fontId="8" fillId="33" borderId="71" xfId="0" applyNumberFormat="1" applyFont="1" applyFill="1" applyBorder="1" applyAlignment="1" applyProtection="1">
      <alignment horizontal="center" vertical="center"/>
      <protection/>
    </xf>
    <xf numFmtId="0" fontId="16" fillId="33" borderId="77" xfId="0" applyNumberFormat="1" applyFont="1" applyFill="1" applyBorder="1" applyAlignment="1" applyProtection="1">
      <alignment horizontal="center" vertical="center"/>
      <protection/>
    </xf>
    <xf numFmtId="0" fontId="45" fillId="33" borderId="56" xfId="0" applyNumberFormat="1" applyFont="1" applyFill="1" applyBorder="1" applyAlignment="1" applyProtection="1">
      <alignment horizontal="center" vertical="center"/>
      <protection/>
    </xf>
    <xf numFmtId="0" fontId="45" fillId="33" borderId="21" xfId="0" applyNumberFormat="1" applyFont="1" applyFill="1" applyBorder="1" applyAlignment="1" applyProtection="1">
      <alignment horizontal="center" vertical="center"/>
      <protection/>
    </xf>
    <xf numFmtId="0" fontId="8" fillId="33" borderId="52" xfId="0" applyNumberFormat="1" applyFont="1" applyFill="1" applyBorder="1" applyAlignment="1" applyProtection="1">
      <alignment horizontal="center" vertical="center"/>
      <protection/>
    </xf>
    <xf numFmtId="0" fontId="8" fillId="33" borderId="18" xfId="0" applyNumberFormat="1" applyFont="1" applyFill="1" applyBorder="1" applyAlignment="1" applyProtection="1">
      <alignment horizontal="center" vertical="center"/>
      <protection/>
    </xf>
    <xf numFmtId="0" fontId="8" fillId="33" borderId="61" xfId="0" applyNumberFormat="1" applyFont="1" applyFill="1" applyBorder="1" applyAlignment="1" applyProtection="1">
      <alignment horizontal="center" vertical="center"/>
      <protection/>
    </xf>
    <xf numFmtId="0" fontId="8" fillId="33" borderId="62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47" fillId="33" borderId="24" xfId="0" applyNumberFormat="1" applyFont="1" applyFill="1" applyBorder="1" applyAlignment="1" applyProtection="1">
      <alignment horizontal="center" vertical="center"/>
      <protection/>
    </xf>
    <xf numFmtId="0" fontId="47" fillId="33" borderId="67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/>
      <protection/>
    </xf>
    <xf numFmtId="0" fontId="7" fillId="33" borderId="65" xfId="0" applyNumberFormat="1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>
      <alignment/>
    </xf>
    <xf numFmtId="1" fontId="16" fillId="33" borderId="34" xfId="0" applyNumberFormat="1" applyFont="1" applyFill="1" applyBorder="1" applyAlignment="1" applyProtection="1">
      <alignment horizontal="center" vertical="center"/>
      <protection/>
    </xf>
    <xf numFmtId="1" fontId="16" fillId="33" borderId="23" xfId="0" applyNumberFormat="1" applyFont="1" applyFill="1" applyBorder="1" applyAlignment="1" applyProtection="1">
      <alignment horizontal="center" vertical="center"/>
      <protection/>
    </xf>
    <xf numFmtId="192" fontId="16" fillId="33" borderId="34" xfId="0" applyNumberFormat="1" applyFont="1" applyFill="1" applyBorder="1" applyAlignment="1" applyProtection="1">
      <alignment horizontal="center" vertical="center"/>
      <protection/>
    </xf>
    <xf numFmtId="192" fontId="16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65" xfId="0" applyFont="1" applyFill="1" applyBorder="1" applyAlignment="1" applyProtection="1">
      <alignment horizontal="center" vertical="center"/>
      <protection/>
    </xf>
    <xf numFmtId="0" fontId="16" fillId="33" borderId="64" xfId="0" applyFont="1" applyFill="1" applyBorder="1" applyAlignment="1" applyProtection="1">
      <alignment horizontal="center" vertical="center"/>
      <protection/>
    </xf>
    <xf numFmtId="0" fontId="16" fillId="33" borderId="35" xfId="0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0" fontId="16" fillId="33" borderId="65" xfId="0" applyFont="1" applyFill="1" applyBorder="1" applyAlignment="1" applyProtection="1">
      <alignment/>
      <protection/>
    </xf>
    <xf numFmtId="0" fontId="16" fillId="33" borderId="35" xfId="0" applyFont="1" applyFill="1" applyBorder="1" applyAlignment="1" applyProtection="1">
      <alignment horizontal="center"/>
      <protection/>
    </xf>
    <xf numFmtId="0" fontId="16" fillId="33" borderId="11" xfId="0" applyFont="1" applyFill="1" applyBorder="1" applyAlignment="1" applyProtection="1">
      <alignment horizontal="center"/>
      <protection/>
    </xf>
    <xf numFmtId="0" fontId="16" fillId="33" borderId="17" xfId="0" applyFont="1" applyFill="1" applyBorder="1" applyAlignment="1" applyProtection="1">
      <alignment horizontal="center"/>
      <protection/>
    </xf>
    <xf numFmtId="192" fontId="16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70" xfId="0" applyNumberFormat="1" applyFont="1" applyFill="1" applyBorder="1" applyAlignment="1" applyProtection="1">
      <alignment horizontal="center" vertical="center"/>
      <protection/>
    </xf>
    <xf numFmtId="0" fontId="7" fillId="33" borderId="71" xfId="0" applyNumberFormat="1" applyFont="1" applyFill="1" applyBorder="1" applyAlignment="1" applyProtection="1">
      <alignment horizontal="center" vertical="center"/>
      <protection/>
    </xf>
    <xf numFmtId="0" fontId="16" fillId="33" borderId="60" xfId="0" applyFont="1" applyFill="1" applyBorder="1" applyAlignment="1" applyProtection="1">
      <alignment horizontal="center"/>
      <protection/>
    </xf>
    <xf numFmtId="0" fontId="16" fillId="33" borderId="69" xfId="0" applyFont="1" applyFill="1" applyBorder="1" applyAlignment="1" applyProtection="1">
      <alignment horizontal="center"/>
      <protection/>
    </xf>
    <xf numFmtId="0" fontId="16" fillId="33" borderId="23" xfId="0" applyFont="1" applyFill="1" applyBorder="1" applyAlignment="1" applyProtection="1">
      <alignment horizontal="center"/>
      <protection/>
    </xf>
    <xf numFmtId="0" fontId="16" fillId="33" borderId="68" xfId="0" applyFont="1" applyFill="1" applyBorder="1" applyAlignment="1" applyProtection="1">
      <alignment horizontal="center"/>
      <protection/>
    </xf>
    <xf numFmtId="0" fontId="16" fillId="33" borderId="62" xfId="0" applyFont="1" applyFill="1" applyBorder="1" applyAlignment="1" applyProtection="1">
      <alignment horizontal="center"/>
      <protection/>
    </xf>
    <xf numFmtId="0" fontId="16" fillId="33" borderId="17" xfId="0" applyNumberFormat="1" applyFont="1" applyFill="1" applyBorder="1" applyAlignment="1" applyProtection="1">
      <alignment horizontal="center" vertical="center"/>
      <protection/>
    </xf>
    <xf numFmtId="0" fontId="51" fillId="33" borderId="34" xfId="0" applyFont="1" applyFill="1" applyBorder="1" applyAlignment="1" applyProtection="1">
      <alignment vertical="center"/>
      <protection/>
    </xf>
    <xf numFmtId="0" fontId="51" fillId="33" borderId="63" xfId="0" applyFont="1" applyFill="1" applyBorder="1" applyAlignment="1" applyProtection="1">
      <alignment vertical="center"/>
      <protection/>
    </xf>
    <xf numFmtId="0" fontId="51" fillId="33" borderId="34" xfId="0" applyFont="1" applyFill="1" applyBorder="1" applyAlignment="1" applyProtection="1">
      <alignment vertical="center" wrapText="1"/>
      <protection/>
    </xf>
    <xf numFmtId="0" fontId="51" fillId="33" borderId="63" xfId="0" applyFont="1" applyFill="1" applyBorder="1" applyAlignment="1" applyProtection="1">
      <alignment vertical="center" wrapText="1"/>
      <protection/>
    </xf>
    <xf numFmtId="0" fontId="51" fillId="33" borderId="64" xfId="0" applyFont="1" applyFill="1" applyBorder="1" applyAlignment="1" applyProtection="1">
      <alignment vertical="center" wrapText="1"/>
      <protection/>
    </xf>
    <xf numFmtId="0" fontId="9" fillId="33" borderId="66" xfId="0" applyFont="1" applyFill="1" applyBorder="1" applyAlignment="1" applyProtection="1">
      <alignment horizontal="center" wrapText="1"/>
      <protection/>
    </xf>
    <xf numFmtId="0" fontId="9" fillId="33" borderId="56" xfId="0" applyFont="1" applyFill="1" applyBorder="1" applyAlignment="1" applyProtection="1">
      <alignment horizontal="center" wrapText="1"/>
      <protection/>
    </xf>
    <xf numFmtId="0" fontId="9" fillId="33" borderId="21" xfId="0" applyFont="1" applyFill="1" applyBorder="1" applyAlignment="1" applyProtection="1">
      <alignment horizontal="center" wrapText="1"/>
      <protection/>
    </xf>
    <xf numFmtId="0" fontId="7" fillId="33" borderId="66" xfId="0" applyFont="1" applyFill="1" applyBorder="1" applyAlignment="1" applyProtection="1">
      <alignment horizontal="right" wrapText="1"/>
      <protection/>
    </xf>
    <xf numFmtId="0" fontId="7" fillId="33" borderId="56" xfId="0" applyFont="1" applyFill="1" applyBorder="1" applyAlignment="1" applyProtection="1">
      <alignment horizontal="right" wrapText="1"/>
      <protection/>
    </xf>
    <xf numFmtId="0" fontId="7" fillId="33" borderId="21" xfId="0" applyFont="1" applyFill="1" applyBorder="1" applyAlignment="1" applyProtection="1">
      <alignment horizontal="right" wrapText="1"/>
      <protection/>
    </xf>
    <xf numFmtId="0" fontId="51" fillId="33" borderId="63" xfId="0" applyFont="1" applyFill="1" applyBorder="1" applyAlignment="1">
      <alignment horizontal="left" vertical="center" wrapText="1"/>
    </xf>
    <xf numFmtId="0" fontId="8" fillId="33" borderId="56" xfId="0" applyFont="1" applyFill="1" applyBorder="1" applyAlignment="1" applyProtection="1">
      <alignment horizontal="right" wrapText="1"/>
      <protection/>
    </xf>
    <xf numFmtId="0" fontId="8" fillId="33" borderId="21" xfId="0" applyFont="1" applyFill="1" applyBorder="1" applyAlignment="1" applyProtection="1">
      <alignment horizontal="right" wrapText="1"/>
      <protection/>
    </xf>
    <xf numFmtId="49" fontId="8" fillId="33" borderId="31" xfId="0" applyNumberFormat="1" applyFont="1" applyFill="1" applyBorder="1" applyAlignment="1" applyProtection="1">
      <alignment horizontal="center" vertical="center"/>
      <protection/>
    </xf>
    <xf numFmtId="49" fontId="8" fillId="33" borderId="24" xfId="0" applyNumberFormat="1" applyFont="1" applyFill="1" applyBorder="1" applyAlignment="1" applyProtection="1">
      <alignment horizontal="center" vertical="center"/>
      <protection/>
    </xf>
    <xf numFmtId="49" fontId="8" fillId="33" borderId="67" xfId="0" applyNumberFormat="1" applyFont="1" applyFill="1" applyBorder="1" applyAlignment="1" applyProtection="1">
      <alignment horizontal="center" vertical="center"/>
      <protection/>
    </xf>
    <xf numFmtId="0" fontId="51" fillId="33" borderId="70" xfId="0" applyFont="1" applyFill="1" applyBorder="1" applyAlignment="1" applyProtection="1">
      <alignment horizontal="left" vertical="center" wrapText="1"/>
      <protection/>
    </xf>
    <xf numFmtId="0" fontId="51" fillId="33" borderId="48" xfId="0" applyFont="1" applyFill="1" applyBorder="1" applyAlignment="1" applyProtection="1">
      <alignment horizontal="left" vertical="center" wrapText="1"/>
      <protection/>
    </xf>
    <xf numFmtId="0" fontId="51" fillId="33" borderId="72" xfId="0" applyFont="1" applyFill="1" applyBorder="1" applyAlignment="1" applyProtection="1">
      <alignment horizontal="left" vertical="center" wrapText="1"/>
      <protection/>
    </xf>
    <xf numFmtId="0" fontId="16" fillId="33" borderId="66" xfId="0" applyFont="1" applyFill="1" applyBorder="1" applyAlignment="1" applyProtection="1">
      <alignment horizontal="center" wrapText="1"/>
      <protection/>
    </xf>
    <xf numFmtId="0" fontId="8" fillId="33" borderId="56" xfId="0" applyFont="1" applyFill="1" applyBorder="1" applyAlignment="1" applyProtection="1">
      <alignment horizontal="center" wrapText="1"/>
      <protection/>
    </xf>
    <xf numFmtId="0" fontId="8" fillId="33" borderId="21" xfId="0" applyFont="1" applyFill="1" applyBorder="1" applyAlignment="1" applyProtection="1">
      <alignment horizontal="center" wrapText="1"/>
      <protection/>
    </xf>
    <xf numFmtId="0" fontId="16" fillId="33" borderId="70" xfId="0" applyFont="1" applyFill="1" applyBorder="1" applyAlignment="1" applyProtection="1">
      <alignment horizontal="center"/>
      <protection/>
    </xf>
    <xf numFmtId="0" fontId="16" fillId="33" borderId="72" xfId="0" applyFont="1" applyFill="1" applyBorder="1" applyAlignment="1" applyProtection="1">
      <alignment horizontal="center"/>
      <protection/>
    </xf>
    <xf numFmtId="0" fontId="51" fillId="33" borderId="60" xfId="0" applyFont="1" applyFill="1" applyBorder="1" applyAlignment="1" applyProtection="1">
      <alignment vertical="center"/>
      <protection/>
    </xf>
    <xf numFmtId="0" fontId="51" fillId="33" borderId="61" xfId="0" applyFont="1" applyFill="1" applyBorder="1" applyAlignment="1" applyProtection="1">
      <alignment vertical="center"/>
      <protection/>
    </xf>
    <xf numFmtId="0" fontId="11" fillId="33" borderId="15" xfId="0" applyNumberFormat="1" applyFont="1" applyFill="1" applyBorder="1" applyAlignment="1" applyProtection="1">
      <alignment horizontal="center" vertical="center"/>
      <protection/>
    </xf>
    <xf numFmtId="0" fontId="11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43" xfId="0" applyNumberFormat="1" applyFont="1" applyFill="1" applyBorder="1" applyAlignment="1" applyProtection="1">
      <alignment horizontal="center" vertical="center"/>
      <protection/>
    </xf>
    <xf numFmtId="0" fontId="7" fillId="33" borderId="78" xfId="0" applyNumberFormat="1" applyFont="1" applyFill="1" applyBorder="1" applyAlignment="1" applyProtection="1">
      <alignment horizontal="center" vertical="center"/>
      <protection/>
    </xf>
    <xf numFmtId="1" fontId="7" fillId="33" borderId="66" xfId="0" applyNumberFormat="1" applyFont="1" applyFill="1" applyBorder="1" applyAlignment="1" applyProtection="1">
      <alignment horizontal="center" vertical="center"/>
      <protection/>
    </xf>
    <xf numFmtId="1" fontId="7" fillId="33" borderId="56" xfId="0" applyNumberFormat="1" applyFont="1" applyFill="1" applyBorder="1" applyAlignment="1" applyProtection="1">
      <alignment horizontal="center" vertical="center"/>
      <protection/>
    </xf>
    <xf numFmtId="1" fontId="7" fillId="33" borderId="15" xfId="0" applyNumberFormat="1" applyFont="1" applyFill="1" applyBorder="1" applyAlignment="1" applyProtection="1">
      <alignment horizontal="center" vertical="center"/>
      <protection/>
    </xf>
    <xf numFmtId="1" fontId="7" fillId="33" borderId="21" xfId="0" applyNumberFormat="1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>
      <alignment vertical="center"/>
    </xf>
    <xf numFmtId="0" fontId="46" fillId="33" borderId="63" xfId="0" applyNumberFormat="1" applyFont="1" applyFill="1" applyBorder="1" applyAlignment="1" applyProtection="1">
      <alignment horizontal="center" vertical="center"/>
      <protection/>
    </xf>
    <xf numFmtId="0" fontId="46" fillId="33" borderId="64" xfId="0" applyNumberFormat="1" applyFont="1" applyFill="1" applyBorder="1" applyAlignment="1" applyProtection="1">
      <alignment horizontal="center" vertical="center"/>
      <protection/>
    </xf>
    <xf numFmtId="0" fontId="15" fillId="33" borderId="35" xfId="0" applyFont="1" applyFill="1" applyBorder="1" applyAlignment="1" applyProtection="1">
      <alignment/>
      <protection/>
    </xf>
    <xf numFmtId="0" fontId="15" fillId="33" borderId="11" xfId="0" applyFont="1" applyFill="1" applyBorder="1" applyAlignment="1" applyProtection="1">
      <alignment/>
      <protection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67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 applyProtection="1">
      <alignment horizontal="center" vertical="center"/>
      <protection/>
    </xf>
    <xf numFmtId="0" fontId="8" fillId="33" borderId="76" xfId="0" applyFont="1" applyFill="1" applyBorder="1" applyAlignment="1" applyProtection="1">
      <alignment horizontal="center" vertical="center"/>
      <protection/>
    </xf>
    <xf numFmtId="0" fontId="8" fillId="33" borderId="43" xfId="0" applyFont="1" applyFill="1" applyBorder="1" applyAlignment="1" applyProtection="1">
      <alignment horizontal="center" vertical="center"/>
      <protection/>
    </xf>
    <xf numFmtId="0" fontId="11" fillId="33" borderId="66" xfId="0" applyNumberFormat="1" applyFont="1" applyFill="1" applyBorder="1" applyAlignment="1" applyProtection="1">
      <alignment horizontal="center" vertical="center"/>
      <protection/>
    </xf>
    <xf numFmtId="0" fontId="11" fillId="33" borderId="56" xfId="0" applyNumberFormat="1" applyFont="1" applyFill="1" applyBorder="1" applyAlignment="1" applyProtection="1">
      <alignment horizontal="center" vertical="center"/>
      <protection/>
    </xf>
    <xf numFmtId="0" fontId="16" fillId="33" borderId="69" xfId="0" applyNumberFormat="1" applyFont="1" applyFill="1" applyBorder="1" applyAlignment="1" applyProtection="1">
      <alignment horizontal="center" vertical="center"/>
      <protection/>
    </xf>
    <xf numFmtId="0" fontId="7" fillId="33" borderId="60" xfId="0" applyNumberFormat="1" applyFont="1" applyFill="1" applyBorder="1" applyAlignment="1" applyProtection="1">
      <alignment horizontal="center" vertical="center"/>
      <protection/>
    </xf>
    <xf numFmtId="0" fontId="7" fillId="33" borderId="69" xfId="0" applyNumberFormat="1" applyFont="1" applyFill="1" applyBorder="1" applyAlignment="1" applyProtection="1">
      <alignment horizontal="center" vertical="center"/>
      <protection/>
    </xf>
    <xf numFmtId="0" fontId="8" fillId="33" borderId="60" xfId="0" applyNumberFormat="1" applyFont="1" applyFill="1" applyBorder="1" applyAlignment="1" applyProtection="1">
      <alignment horizontal="center" vertical="center"/>
      <protection/>
    </xf>
    <xf numFmtId="0" fontId="8" fillId="33" borderId="69" xfId="0" applyNumberFormat="1" applyFont="1" applyFill="1" applyBorder="1" applyAlignment="1" applyProtection="1">
      <alignment horizontal="center" vertical="center"/>
      <protection/>
    </xf>
    <xf numFmtId="0" fontId="8" fillId="33" borderId="65" xfId="0" applyNumberFormat="1" applyFont="1" applyFill="1" applyBorder="1" applyAlignment="1" applyProtection="1">
      <alignment horizontal="center" vertical="center"/>
      <protection/>
    </xf>
    <xf numFmtId="49" fontId="7" fillId="33" borderId="56" xfId="0" applyNumberFormat="1" applyFont="1" applyFill="1" applyBorder="1" applyAlignment="1" applyProtection="1">
      <alignment horizontal="center" vertical="center" wrapText="1"/>
      <protection/>
    </xf>
    <xf numFmtId="49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textRotation="90"/>
      <protection/>
    </xf>
    <xf numFmtId="0" fontId="7" fillId="33" borderId="79" xfId="0" applyFont="1" applyFill="1" applyBorder="1" applyAlignment="1" applyProtection="1">
      <alignment horizontal="center" vertical="center" textRotation="90"/>
      <protection/>
    </xf>
    <xf numFmtId="0" fontId="7" fillId="33" borderId="46" xfId="0" applyFont="1" applyFill="1" applyBorder="1" applyAlignment="1" applyProtection="1">
      <alignment horizontal="center" vertical="center" textRotation="90"/>
      <protection/>
    </xf>
    <xf numFmtId="0" fontId="7" fillId="33" borderId="80" xfId="0" applyFont="1" applyFill="1" applyBorder="1" applyAlignment="1" applyProtection="1">
      <alignment horizontal="center" vertical="center" textRotation="90"/>
      <protection/>
    </xf>
    <xf numFmtId="0" fontId="7" fillId="33" borderId="51" xfId="0" applyFont="1" applyFill="1" applyBorder="1" applyAlignment="1" applyProtection="1">
      <alignment horizontal="center" vertical="center" textRotation="90"/>
      <protection/>
    </xf>
    <xf numFmtId="0" fontId="7" fillId="33" borderId="78" xfId="0" applyFont="1" applyFill="1" applyBorder="1" applyAlignment="1" applyProtection="1">
      <alignment horizontal="center" vertical="center" textRotation="90"/>
      <protection/>
    </xf>
    <xf numFmtId="0" fontId="7" fillId="33" borderId="50" xfId="0" applyFont="1" applyFill="1" applyBorder="1" applyAlignment="1" applyProtection="1">
      <alignment horizontal="center" vertical="center" textRotation="90"/>
      <protection/>
    </xf>
    <xf numFmtId="0" fontId="7" fillId="33" borderId="79" xfId="0" applyFont="1" applyFill="1" applyBorder="1" applyAlignment="1" applyProtection="1">
      <alignment horizontal="center" vertical="center" textRotation="90"/>
      <protection/>
    </xf>
    <xf numFmtId="0" fontId="7" fillId="33" borderId="46" xfId="0" applyFont="1" applyFill="1" applyBorder="1" applyAlignment="1" applyProtection="1">
      <alignment horizontal="center" vertical="center" textRotation="90"/>
      <protection/>
    </xf>
    <xf numFmtId="0" fontId="7" fillId="33" borderId="80" xfId="0" applyFont="1" applyFill="1" applyBorder="1" applyAlignment="1" applyProtection="1">
      <alignment horizontal="center" vertical="center" textRotation="90"/>
      <protection/>
    </xf>
    <xf numFmtId="0" fontId="7" fillId="33" borderId="51" xfId="0" applyFont="1" applyFill="1" applyBorder="1" applyAlignment="1" applyProtection="1">
      <alignment horizontal="center" vertical="center" textRotation="90"/>
      <protection/>
    </xf>
    <xf numFmtId="0" fontId="7" fillId="33" borderId="78" xfId="0" applyFont="1" applyFill="1" applyBorder="1" applyAlignment="1" applyProtection="1">
      <alignment horizontal="center" vertical="center" textRotation="90"/>
      <protection/>
    </xf>
    <xf numFmtId="0" fontId="7" fillId="33" borderId="50" xfId="0" applyFont="1" applyFill="1" applyBorder="1" applyAlignment="1" applyProtection="1">
      <alignment horizontal="center" vertical="center" textRotation="90" wrapText="1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>
      <alignment/>
    </xf>
    <xf numFmtId="0" fontId="0" fillId="33" borderId="79" xfId="0" applyFont="1" applyFill="1" applyBorder="1" applyAlignment="1">
      <alignment/>
    </xf>
    <xf numFmtId="49" fontId="7" fillId="33" borderId="50" xfId="0" applyNumberFormat="1" applyFont="1" applyFill="1" applyBorder="1" applyAlignment="1" applyProtection="1">
      <alignment horizontal="center" vertical="center" wrapText="1"/>
      <protection/>
    </xf>
    <xf numFmtId="49" fontId="7" fillId="33" borderId="57" xfId="0" applyNumberFormat="1" applyFont="1" applyFill="1" applyBorder="1" applyAlignment="1" applyProtection="1">
      <alignment horizontal="center" vertical="center" wrapText="1"/>
      <protection/>
    </xf>
    <xf numFmtId="49" fontId="7" fillId="33" borderId="79" xfId="0" applyNumberFormat="1" applyFont="1" applyFill="1" applyBorder="1" applyAlignment="1" applyProtection="1">
      <alignment horizontal="center" vertical="center" wrapText="1"/>
      <protection/>
    </xf>
    <xf numFmtId="49" fontId="7" fillId="33" borderId="51" xfId="0" applyNumberFormat="1" applyFont="1" applyFill="1" applyBorder="1" applyAlignment="1" applyProtection="1">
      <alignment horizontal="center" vertical="center" wrapText="1"/>
      <protection/>
    </xf>
    <xf numFmtId="49" fontId="7" fillId="33" borderId="43" xfId="0" applyNumberFormat="1" applyFont="1" applyFill="1" applyBorder="1" applyAlignment="1" applyProtection="1">
      <alignment horizontal="center" vertical="center" wrapText="1"/>
      <protection/>
    </xf>
    <xf numFmtId="49" fontId="7" fillId="33" borderId="78" xfId="0" applyNumberFormat="1" applyFont="1" applyFill="1" applyBorder="1" applyAlignment="1" applyProtection="1">
      <alignment horizontal="center" vertical="center" wrapText="1"/>
      <protection/>
    </xf>
    <xf numFmtId="49" fontId="7" fillId="33" borderId="50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79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46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80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51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78" xfId="0" applyNumberFormat="1" applyFont="1" applyFill="1" applyBorder="1" applyAlignment="1" applyProtection="1">
      <alignment horizontal="center" vertical="center" textRotation="90" wrapText="1"/>
      <protection/>
    </xf>
    <xf numFmtId="0" fontId="11" fillId="33" borderId="66" xfId="0" applyFont="1" applyFill="1" applyBorder="1" applyAlignment="1" applyProtection="1">
      <alignment horizontal="center" vertical="center"/>
      <protection/>
    </xf>
    <xf numFmtId="0" fontId="11" fillId="33" borderId="56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 textRotation="90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0" fontId="7" fillId="33" borderId="43" xfId="0" applyFont="1" applyFill="1" applyBorder="1" applyAlignment="1" applyProtection="1">
      <alignment horizontal="center" vertical="center" textRotation="90"/>
      <protection/>
    </xf>
    <xf numFmtId="0" fontId="6" fillId="33" borderId="50" xfId="0" applyFont="1" applyFill="1" applyBorder="1" applyAlignment="1" applyProtection="1">
      <alignment horizontal="center" vertical="center" textRotation="90"/>
      <protection/>
    </xf>
    <xf numFmtId="0" fontId="6" fillId="33" borderId="81" xfId="0" applyFont="1" applyFill="1" applyBorder="1" applyAlignment="1" applyProtection="1">
      <alignment horizontal="center" vertical="center" textRotation="90"/>
      <protection/>
    </xf>
    <xf numFmtId="0" fontId="7" fillId="33" borderId="66" xfId="0" applyFont="1" applyFill="1" applyBorder="1" applyAlignment="1" applyProtection="1">
      <alignment horizontal="center" vertical="center"/>
      <protection/>
    </xf>
    <xf numFmtId="0" fontId="7" fillId="33" borderId="56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13" fillId="33" borderId="66" xfId="0" applyFont="1" applyFill="1" applyBorder="1" applyAlignment="1" applyProtection="1">
      <alignment horizontal="center" vertical="center"/>
      <protection/>
    </xf>
    <xf numFmtId="0" fontId="13" fillId="33" borderId="56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3" fillId="33" borderId="66" xfId="0" applyNumberFormat="1" applyFont="1" applyFill="1" applyBorder="1" applyAlignment="1" applyProtection="1">
      <alignment horizontal="center" vertical="center"/>
      <protection/>
    </xf>
    <xf numFmtId="0" fontId="13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textRotation="90" wrapText="1"/>
      <protection/>
    </xf>
    <xf numFmtId="0" fontId="11" fillId="33" borderId="82" xfId="0" applyFont="1" applyFill="1" applyBorder="1" applyAlignment="1" applyProtection="1">
      <alignment horizontal="center" vertical="center" wrapText="1"/>
      <protection/>
    </xf>
    <xf numFmtId="0" fontId="11" fillId="33" borderId="57" xfId="0" applyFont="1" applyFill="1" applyBorder="1" applyAlignment="1" applyProtection="1">
      <alignment horizontal="center" vertical="center" wrapText="1"/>
      <protection/>
    </xf>
    <xf numFmtId="0" fontId="11" fillId="33" borderId="61" xfId="0" applyFont="1" applyFill="1" applyBorder="1" applyAlignment="1" applyProtection="1">
      <alignment horizontal="center" vertical="center" wrapText="1"/>
      <protection/>
    </xf>
    <xf numFmtId="0" fontId="11" fillId="33" borderId="62" xfId="0" applyFont="1" applyFill="1" applyBorder="1" applyAlignment="1" applyProtection="1">
      <alignment horizontal="center" vertical="center" wrapText="1"/>
      <protection/>
    </xf>
    <xf numFmtId="0" fontId="7" fillId="33" borderId="56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21" fillId="33" borderId="66" xfId="0" applyFont="1" applyFill="1" applyBorder="1" applyAlignment="1" applyProtection="1">
      <alignment horizontal="center" vertical="center" wrapText="1"/>
      <protection/>
    </xf>
    <xf numFmtId="0" fontId="21" fillId="33" borderId="56" xfId="0" applyFont="1" applyFill="1" applyBorder="1" applyAlignment="1" applyProtection="1">
      <alignment horizontal="center" vertical="center" wrapText="1"/>
      <protection/>
    </xf>
    <xf numFmtId="0" fontId="7" fillId="33" borderId="66" xfId="0" applyNumberFormat="1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7" fillId="33" borderId="79" xfId="0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80" xfId="0" applyFont="1" applyFill="1" applyBorder="1" applyAlignment="1" applyProtection="1">
      <alignment horizontal="center" vertical="center"/>
      <protection/>
    </xf>
    <xf numFmtId="0" fontId="7" fillId="33" borderId="51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78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left" vertical="center" textRotation="90" wrapText="1"/>
      <protection/>
    </xf>
    <xf numFmtId="0" fontId="7" fillId="33" borderId="79" xfId="0" applyFont="1" applyFill="1" applyBorder="1" applyAlignment="1" applyProtection="1">
      <alignment horizontal="left" vertical="center" textRotation="90" wrapText="1"/>
      <protection/>
    </xf>
    <xf numFmtId="0" fontId="7" fillId="33" borderId="46" xfId="0" applyFont="1" applyFill="1" applyBorder="1" applyAlignment="1" applyProtection="1">
      <alignment horizontal="left" vertical="center" textRotation="90" wrapText="1"/>
      <protection/>
    </xf>
    <xf numFmtId="0" fontId="7" fillId="33" borderId="80" xfId="0" applyFont="1" applyFill="1" applyBorder="1" applyAlignment="1" applyProtection="1">
      <alignment horizontal="left" vertical="center" textRotation="90" wrapText="1"/>
      <protection/>
    </xf>
    <xf numFmtId="0" fontId="7" fillId="33" borderId="51" xfId="0" applyFont="1" applyFill="1" applyBorder="1" applyAlignment="1" applyProtection="1">
      <alignment horizontal="left" vertical="center" textRotation="90" wrapText="1"/>
      <protection/>
    </xf>
    <xf numFmtId="0" fontId="7" fillId="33" borderId="78" xfId="0" applyFont="1" applyFill="1" applyBorder="1" applyAlignment="1" applyProtection="1">
      <alignment horizontal="left" vertical="center" textRotation="90" wrapText="1"/>
      <protection/>
    </xf>
    <xf numFmtId="0" fontId="11" fillId="33" borderId="66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49" fontId="9" fillId="33" borderId="66" xfId="0" applyNumberFormat="1" applyFont="1" applyFill="1" applyBorder="1" applyAlignment="1" applyProtection="1">
      <alignment horizontal="left" vertical="justify" wrapText="1"/>
      <protection/>
    </xf>
    <xf numFmtId="49" fontId="9" fillId="33" borderId="56" xfId="0" applyNumberFormat="1" applyFont="1" applyFill="1" applyBorder="1" applyAlignment="1" applyProtection="1">
      <alignment horizontal="left" vertical="justify" wrapText="1"/>
      <protection/>
    </xf>
    <xf numFmtId="49" fontId="9" fillId="33" borderId="21" xfId="0" applyNumberFormat="1" applyFont="1" applyFill="1" applyBorder="1" applyAlignment="1" applyProtection="1">
      <alignment horizontal="left" vertical="justify" wrapText="1"/>
      <protection/>
    </xf>
    <xf numFmtId="49" fontId="13" fillId="33" borderId="66" xfId="0" applyNumberFormat="1" applyFont="1" applyFill="1" applyBorder="1" applyAlignment="1" applyProtection="1">
      <alignment horizontal="center" vertical="justify"/>
      <protection/>
    </xf>
    <xf numFmtId="49" fontId="13" fillId="33" borderId="56" xfId="0" applyNumberFormat="1" applyFont="1" applyFill="1" applyBorder="1" applyAlignment="1" applyProtection="1">
      <alignment horizontal="center" vertical="justify"/>
      <protection/>
    </xf>
    <xf numFmtId="49" fontId="13" fillId="33" borderId="21" xfId="0" applyNumberFormat="1" applyFont="1" applyFill="1" applyBorder="1" applyAlignment="1" applyProtection="1">
      <alignment horizontal="center" vertical="justify"/>
      <protection/>
    </xf>
    <xf numFmtId="0" fontId="13" fillId="33" borderId="66" xfId="0" applyFont="1" applyFill="1" applyBorder="1" applyAlignment="1" applyProtection="1">
      <alignment horizontal="center"/>
      <protection/>
    </xf>
    <xf numFmtId="0" fontId="0" fillId="33" borderId="56" xfId="0" applyFill="1" applyBorder="1" applyAlignment="1">
      <alignment/>
    </xf>
    <xf numFmtId="0" fontId="0" fillId="33" borderId="21" xfId="0" applyFill="1" applyBorder="1" applyAlignment="1">
      <alignment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11" fillId="33" borderId="79" xfId="0" applyFont="1" applyFill="1" applyBorder="1" applyAlignment="1" applyProtection="1">
      <alignment horizontal="center" vertical="center"/>
      <protection/>
    </xf>
    <xf numFmtId="0" fontId="11" fillId="33" borderId="51" xfId="0" applyFont="1" applyFill="1" applyBorder="1" applyAlignment="1" applyProtection="1">
      <alignment horizontal="center" vertical="center"/>
      <protection/>
    </xf>
    <xf numFmtId="0" fontId="11" fillId="33" borderId="78" xfId="0" applyFont="1" applyFill="1" applyBorder="1" applyAlignment="1" applyProtection="1">
      <alignment horizontal="center" vertical="center"/>
      <protection/>
    </xf>
    <xf numFmtId="0" fontId="12" fillId="33" borderId="50" xfId="0" applyFont="1" applyFill="1" applyBorder="1" applyAlignment="1" applyProtection="1">
      <alignment horizontal="center" vertical="center" wrapText="1"/>
      <protection/>
    </xf>
    <xf numFmtId="0" fontId="11" fillId="33" borderId="57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49" fontId="11" fillId="33" borderId="50" xfId="0" applyNumberFormat="1" applyFont="1" applyFill="1" applyBorder="1" applyAlignment="1" applyProtection="1">
      <alignment horizontal="center" vertical="center" wrapText="1"/>
      <protection/>
    </xf>
    <xf numFmtId="0" fontId="0" fillId="33" borderId="57" xfId="0" applyFill="1" applyBorder="1" applyAlignment="1">
      <alignment/>
    </xf>
    <xf numFmtId="0" fontId="0" fillId="33" borderId="79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78" xfId="0" applyFill="1" applyBorder="1" applyAlignment="1">
      <alignment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49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78" xfId="0" applyFont="1" applyFill="1" applyBorder="1" applyAlignment="1" applyProtection="1">
      <alignment horizontal="center" vertical="center"/>
      <protection/>
    </xf>
    <xf numFmtId="0" fontId="8" fillId="33" borderId="78" xfId="0" applyFont="1" applyFill="1" applyBorder="1" applyAlignment="1" applyProtection="1">
      <alignment horizontal="center" vertical="center"/>
      <protection/>
    </xf>
    <xf numFmtId="49" fontId="8" fillId="33" borderId="31" xfId="0" applyNumberFormat="1" applyFont="1" applyFill="1" applyBorder="1" applyAlignment="1" applyProtection="1">
      <alignment horizontal="center"/>
      <protection/>
    </xf>
    <xf numFmtId="49" fontId="8" fillId="33" borderId="24" xfId="0" applyNumberFormat="1" applyFont="1" applyFill="1" applyBorder="1" applyAlignment="1" applyProtection="1">
      <alignment horizontal="center"/>
      <protection/>
    </xf>
    <xf numFmtId="49" fontId="8" fillId="33" borderId="67" xfId="0" applyNumberFormat="1" applyFont="1" applyFill="1" applyBorder="1" applyAlignment="1" applyProtection="1">
      <alignment horizontal="center"/>
      <protection/>
    </xf>
    <xf numFmtId="0" fontId="17" fillId="33" borderId="66" xfId="0" applyNumberFormat="1" applyFont="1" applyFill="1" applyBorder="1" applyAlignment="1" applyProtection="1">
      <alignment horizontal="center" vertical="center"/>
      <protection/>
    </xf>
    <xf numFmtId="0" fontId="17" fillId="33" borderId="52" xfId="0" applyNumberFormat="1" applyFont="1" applyFill="1" applyBorder="1" applyAlignment="1" applyProtection="1">
      <alignment horizontal="center" vertical="center"/>
      <protection/>
    </xf>
    <xf numFmtId="0" fontId="97" fillId="33" borderId="66" xfId="0" applyNumberFormat="1" applyFont="1" applyFill="1" applyBorder="1" applyAlignment="1" applyProtection="1">
      <alignment horizontal="center" vertical="center"/>
      <protection/>
    </xf>
    <xf numFmtId="0" fontId="97" fillId="33" borderId="52" xfId="0" applyNumberFormat="1" applyFont="1" applyFill="1" applyBorder="1" applyAlignment="1" applyProtection="1">
      <alignment horizontal="center" vertical="center"/>
      <protection/>
    </xf>
    <xf numFmtId="0" fontId="97" fillId="33" borderId="12" xfId="0" applyNumberFormat="1" applyFont="1" applyFill="1" applyBorder="1" applyAlignment="1" applyProtection="1">
      <alignment horizontal="center" vertical="center"/>
      <protection/>
    </xf>
    <xf numFmtId="0" fontId="97" fillId="33" borderId="18" xfId="0" applyNumberFormat="1" applyFont="1" applyFill="1" applyBorder="1" applyAlignment="1" applyProtection="1">
      <alignment horizontal="center" vertical="center"/>
      <protection/>
    </xf>
    <xf numFmtId="192" fontId="7" fillId="33" borderId="66" xfId="0" applyNumberFormat="1" applyFont="1" applyFill="1" applyBorder="1" applyAlignment="1" applyProtection="1">
      <alignment horizontal="center" vertical="center"/>
      <protection/>
    </xf>
    <xf numFmtId="192" fontId="7" fillId="33" borderId="56" xfId="0" applyNumberFormat="1" applyFont="1" applyFill="1" applyBorder="1" applyAlignment="1" applyProtection="1">
      <alignment horizontal="center" vertical="center"/>
      <protection/>
    </xf>
    <xf numFmtId="1" fontId="45" fillId="33" borderId="15" xfId="0" applyNumberFormat="1" applyFont="1" applyFill="1" applyBorder="1" applyAlignment="1" applyProtection="1">
      <alignment horizontal="center" vertical="center"/>
      <protection/>
    </xf>
    <xf numFmtId="1" fontId="45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47" xfId="0" applyNumberFormat="1" applyFont="1" applyFill="1" applyBorder="1" applyAlignment="1" applyProtection="1">
      <alignment horizontal="center" vertical="center"/>
      <protection/>
    </xf>
    <xf numFmtId="0" fontId="16" fillId="33" borderId="56" xfId="0" applyFont="1" applyFill="1" applyBorder="1" applyAlignment="1" applyProtection="1">
      <alignment horizontal="center" wrapText="1"/>
      <protection/>
    </xf>
    <xf numFmtId="0" fontId="16" fillId="33" borderId="21" xfId="0" applyFont="1" applyFill="1" applyBorder="1" applyAlignment="1" applyProtection="1">
      <alignment horizont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/>
      <protection/>
    </xf>
    <xf numFmtId="0" fontId="16" fillId="33" borderId="60" xfId="0" applyFont="1" applyFill="1" applyBorder="1" applyAlignment="1" applyProtection="1">
      <alignment/>
      <protection/>
    </xf>
    <xf numFmtId="0" fontId="16" fillId="33" borderId="69" xfId="0" applyFont="1" applyFill="1" applyBorder="1" applyAlignment="1" applyProtection="1">
      <alignment/>
      <protection/>
    </xf>
    <xf numFmtId="0" fontId="51" fillId="33" borderId="31" xfId="0" applyFont="1" applyFill="1" applyBorder="1" applyAlignment="1" applyProtection="1">
      <alignment horizontal="left" vertical="center"/>
      <protection/>
    </xf>
    <xf numFmtId="0" fontId="51" fillId="33" borderId="24" xfId="0" applyFont="1" applyFill="1" applyBorder="1" applyAlignment="1" applyProtection="1">
      <alignment horizontal="left" vertical="center"/>
      <protection/>
    </xf>
    <xf numFmtId="0" fontId="51" fillId="33" borderId="67" xfId="0" applyFont="1" applyFill="1" applyBorder="1" applyAlignment="1" applyProtection="1">
      <alignment horizontal="left" vertical="center"/>
      <protection/>
    </xf>
    <xf numFmtId="0" fontId="51" fillId="33" borderId="51" xfId="0" applyFont="1" applyFill="1" applyBorder="1" applyAlignment="1" applyProtection="1">
      <alignment horizontal="left" vertical="center"/>
      <protection/>
    </xf>
    <xf numFmtId="0" fontId="51" fillId="33" borderId="43" xfId="0" applyFont="1" applyFill="1" applyBorder="1" applyAlignment="1" applyProtection="1">
      <alignment horizontal="left" vertical="center"/>
      <protection/>
    </xf>
    <xf numFmtId="0" fontId="51" fillId="33" borderId="78" xfId="0" applyFont="1" applyFill="1" applyBorder="1" applyAlignment="1" applyProtection="1">
      <alignment horizontal="left" vertical="center"/>
      <protection/>
    </xf>
    <xf numFmtId="0" fontId="16" fillId="33" borderId="63" xfId="0" applyFont="1" applyFill="1" applyBorder="1" applyAlignment="1" applyProtection="1">
      <alignment horizontal="center"/>
      <protection/>
    </xf>
    <xf numFmtId="0" fontId="16" fillId="33" borderId="64" xfId="0" applyFont="1" applyFill="1" applyBorder="1" applyAlignment="1" applyProtection="1">
      <alignment horizontal="center"/>
      <protection/>
    </xf>
    <xf numFmtId="0" fontId="7" fillId="33" borderId="66" xfId="0" applyFont="1" applyFill="1" applyBorder="1" applyAlignment="1" applyProtection="1">
      <alignment horizontal="center"/>
      <protection/>
    </xf>
    <xf numFmtId="0" fontId="7" fillId="33" borderId="21" xfId="0" applyFont="1" applyFill="1" applyBorder="1" applyAlignment="1" applyProtection="1">
      <alignment horizontal="center"/>
      <protection/>
    </xf>
    <xf numFmtId="0" fontId="16" fillId="33" borderId="66" xfId="0" applyFont="1" applyFill="1" applyBorder="1" applyAlignment="1" applyProtection="1">
      <alignment horizontal="center" vertical="center"/>
      <protection/>
    </xf>
    <xf numFmtId="0" fontId="16" fillId="33" borderId="56" xfId="0" applyFont="1" applyFill="1" applyBorder="1" applyAlignment="1" applyProtection="1">
      <alignment horizontal="center" vertical="center"/>
      <protection/>
    </xf>
    <xf numFmtId="0" fontId="16" fillId="33" borderId="57" xfId="0" applyFont="1" applyFill="1" applyBorder="1" applyAlignment="1" applyProtection="1">
      <alignment horizontal="center" vertical="center"/>
      <protection/>
    </xf>
    <xf numFmtId="0" fontId="16" fillId="33" borderId="21" xfId="0" applyFont="1" applyFill="1" applyBorder="1" applyAlignment="1" applyProtection="1">
      <alignment horizontal="center" vertical="center"/>
      <protection/>
    </xf>
    <xf numFmtId="0" fontId="7" fillId="33" borderId="68" xfId="0" applyNumberFormat="1" applyFont="1" applyFill="1" applyBorder="1" applyAlignment="1" applyProtection="1">
      <alignment horizontal="center" vertical="center"/>
      <protection/>
    </xf>
    <xf numFmtId="0" fontId="47" fillId="33" borderId="31" xfId="0" applyNumberFormat="1" applyFont="1" applyFill="1" applyBorder="1" applyAlignment="1" applyProtection="1">
      <alignment horizontal="center" vertical="center"/>
      <protection/>
    </xf>
    <xf numFmtId="0" fontId="47" fillId="33" borderId="22" xfId="0" applyNumberFormat="1" applyFont="1" applyFill="1" applyBorder="1" applyAlignment="1" applyProtection="1">
      <alignment horizontal="center" vertical="center"/>
      <protection/>
    </xf>
    <xf numFmtId="192" fontId="47" fillId="33" borderId="31" xfId="0" applyNumberFormat="1" applyFont="1" applyFill="1" applyBorder="1" applyAlignment="1" applyProtection="1">
      <alignment horizontal="center" vertical="center"/>
      <protection/>
    </xf>
    <xf numFmtId="192" fontId="47" fillId="33" borderId="22" xfId="0" applyNumberFormat="1" applyFont="1" applyFill="1" applyBorder="1" applyAlignment="1" applyProtection="1">
      <alignment horizontal="center" vertical="center"/>
      <protection/>
    </xf>
    <xf numFmtId="0" fontId="98" fillId="33" borderId="15" xfId="0" applyNumberFormat="1" applyFont="1" applyFill="1" applyBorder="1" applyAlignment="1" applyProtection="1">
      <alignment horizontal="center" vertical="center"/>
      <protection/>
    </xf>
    <xf numFmtId="0" fontId="98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73" xfId="0" applyNumberFormat="1" applyFont="1" applyFill="1" applyBorder="1" applyAlignment="1" applyProtection="1">
      <alignment horizontal="center" vertical="center"/>
      <protection/>
    </xf>
    <xf numFmtId="0" fontId="7" fillId="33" borderId="74" xfId="0" applyNumberFormat="1" applyFont="1" applyFill="1" applyBorder="1" applyAlignment="1" applyProtection="1">
      <alignment horizontal="center" vertical="center"/>
      <protection/>
    </xf>
    <xf numFmtId="0" fontId="7" fillId="33" borderId="44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11" fontId="9" fillId="33" borderId="0" xfId="0" applyNumberFormat="1" applyFont="1" applyFill="1" applyBorder="1" applyAlignment="1" applyProtection="1">
      <alignment horizontal="center" wrapText="1"/>
      <protection/>
    </xf>
    <xf numFmtId="0" fontId="14" fillId="33" borderId="0" xfId="0" applyFont="1" applyFill="1" applyBorder="1" applyAlignment="1">
      <alignment horizontal="center"/>
    </xf>
    <xf numFmtId="0" fontId="16" fillId="33" borderId="50" xfId="0" applyFont="1" applyFill="1" applyBorder="1" applyAlignment="1" applyProtection="1">
      <alignment horizontal="left" vertical="center" wrapText="1"/>
      <protection/>
    </xf>
    <xf numFmtId="0" fontId="16" fillId="33" borderId="57" xfId="0" applyFont="1" applyFill="1" applyBorder="1" applyAlignment="1" applyProtection="1">
      <alignment horizontal="left" vertical="center" wrapText="1"/>
      <protection/>
    </xf>
    <xf numFmtId="0" fontId="16" fillId="33" borderId="79" xfId="0" applyFont="1" applyFill="1" applyBorder="1" applyAlignment="1" applyProtection="1">
      <alignment horizontal="left" vertical="center" wrapText="1"/>
      <protection/>
    </xf>
    <xf numFmtId="0" fontId="16" fillId="33" borderId="66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horizontal="left" vertical="center" wrapText="1"/>
      <protection/>
    </xf>
    <xf numFmtId="0" fontId="16" fillId="33" borderId="21" xfId="0" applyFont="1" applyFill="1" applyBorder="1" applyAlignment="1" applyProtection="1">
      <alignment horizontal="left" vertical="center" wrapText="1"/>
      <protection/>
    </xf>
    <xf numFmtId="0" fontId="16" fillId="33" borderId="47" xfId="0" applyNumberFormat="1" applyFont="1" applyFill="1" applyBorder="1" applyAlignment="1" applyProtection="1">
      <alignment horizontal="center" vertical="center"/>
      <protection/>
    </xf>
    <xf numFmtId="0" fontId="16" fillId="33" borderId="18" xfId="0" applyNumberFormat="1" applyFont="1" applyFill="1" applyBorder="1" applyAlignment="1" applyProtection="1">
      <alignment horizontal="center" vertical="center"/>
      <protection/>
    </xf>
    <xf numFmtId="0" fontId="17" fillId="33" borderId="47" xfId="0" applyNumberFormat="1" applyFont="1" applyFill="1" applyBorder="1" applyAlignment="1" applyProtection="1">
      <alignment horizontal="left" vertical="center"/>
      <protection/>
    </xf>
    <xf numFmtId="0" fontId="17" fillId="33" borderId="18" xfId="0" applyNumberFormat="1" applyFont="1" applyFill="1" applyBorder="1" applyAlignment="1" applyProtection="1">
      <alignment horizontal="left" vertical="center"/>
      <protection/>
    </xf>
    <xf numFmtId="0" fontId="17" fillId="33" borderId="66" xfId="0" applyFont="1" applyFill="1" applyBorder="1" applyAlignment="1" applyProtection="1">
      <alignment horizontal="center" vertical="center"/>
      <protection/>
    </xf>
    <xf numFmtId="0" fontId="33" fillId="33" borderId="21" xfId="0" applyFont="1" applyFill="1" applyBorder="1" applyAlignment="1">
      <alignment horizontal="center" vertical="center"/>
    </xf>
    <xf numFmtId="0" fontId="17" fillId="33" borderId="56" xfId="0" applyNumberFormat="1" applyFont="1" applyFill="1" applyBorder="1" applyAlignment="1" applyProtection="1">
      <alignment horizontal="center" vertical="center"/>
      <protection/>
    </xf>
    <xf numFmtId="0" fontId="17" fillId="33" borderId="21" xfId="0" applyNumberFormat="1" applyFont="1" applyFill="1" applyBorder="1" applyAlignment="1" applyProtection="1">
      <alignment horizontal="center" vertical="center"/>
      <protection/>
    </xf>
    <xf numFmtId="0" fontId="49" fillId="33" borderId="66" xfId="0" applyFont="1" applyFill="1" applyBorder="1" applyAlignment="1">
      <alignment horizontal="left" vertical="center"/>
    </xf>
    <xf numFmtId="0" fontId="49" fillId="33" borderId="21" xfId="0" applyFont="1" applyFill="1" applyBorder="1" applyAlignment="1">
      <alignment horizontal="left" vertical="center"/>
    </xf>
    <xf numFmtId="0" fontId="52" fillId="33" borderId="15" xfId="0" applyFont="1" applyFill="1" applyBorder="1" applyAlignment="1" applyProtection="1">
      <alignment horizontal="left" vertical="center"/>
      <protection/>
    </xf>
    <xf numFmtId="0" fontId="53" fillId="33" borderId="56" xfId="0" applyFont="1" applyFill="1" applyBorder="1" applyAlignment="1">
      <alignment horizontal="left" vertical="center"/>
    </xf>
    <xf numFmtId="0" fontId="32" fillId="33" borderId="66" xfId="0" applyNumberFormat="1" applyFont="1" applyFill="1" applyBorder="1" applyAlignment="1" applyProtection="1">
      <alignment horizontal="left" vertical="center" wrapText="1"/>
      <protection/>
    </xf>
    <xf numFmtId="0" fontId="32" fillId="33" borderId="21" xfId="0" applyNumberFormat="1" applyFont="1" applyFill="1" applyBorder="1" applyAlignment="1" applyProtection="1">
      <alignment horizontal="left" vertical="center" wrapText="1"/>
      <protection/>
    </xf>
    <xf numFmtId="49" fontId="9" fillId="33" borderId="66" xfId="0" applyNumberFormat="1" applyFont="1" applyFill="1" applyBorder="1" applyAlignment="1" applyProtection="1">
      <alignment horizontal="center" vertical="center"/>
      <protection/>
    </xf>
    <xf numFmtId="49" fontId="44" fillId="33" borderId="66" xfId="0" applyNumberFormat="1" applyFont="1" applyFill="1" applyBorder="1" applyAlignment="1" applyProtection="1">
      <alignment horizontal="center" vertical="justify"/>
      <protection/>
    </xf>
    <xf numFmtId="49" fontId="44" fillId="33" borderId="56" xfId="0" applyNumberFormat="1" applyFont="1" applyFill="1" applyBorder="1" applyAlignment="1" applyProtection="1">
      <alignment horizontal="center" vertical="justify"/>
      <protection/>
    </xf>
    <xf numFmtId="49" fontId="44" fillId="33" borderId="21" xfId="0" applyNumberFormat="1" applyFont="1" applyFill="1" applyBorder="1" applyAlignment="1" applyProtection="1">
      <alignment horizontal="center" vertical="justify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3" fillId="33" borderId="60" xfId="0" applyFont="1" applyFill="1" applyBorder="1" applyAlignment="1" applyProtection="1">
      <alignment horizontal="center" vertical="center"/>
      <protection/>
    </xf>
    <xf numFmtId="0" fontId="13" fillId="33" borderId="62" xfId="0" applyFont="1" applyFill="1" applyBorder="1" applyAlignment="1" applyProtection="1">
      <alignment horizontal="center" vertical="center"/>
      <protection/>
    </xf>
    <xf numFmtId="0" fontId="13" fillId="33" borderId="61" xfId="0" applyFont="1" applyFill="1" applyBorder="1" applyAlignment="1" applyProtection="1">
      <alignment horizontal="center" vertical="center"/>
      <protection/>
    </xf>
    <xf numFmtId="0" fontId="16" fillId="33" borderId="61" xfId="0" applyFont="1" applyFill="1" applyBorder="1" applyAlignment="1">
      <alignment horizontal="center" vertical="center"/>
    </xf>
    <xf numFmtId="0" fontId="16" fillId="33" borderId="34" xfId="0" applyFont="1" applyFill="1" applyBorder="1" applyAlignment="1" applyProtection="1">
      <alignment horizontal="center"/>
      <protection/>
    </xf>
    <xf numFmtId="0" fontId="16" fillId="33" borderId="66" xfId="0" applyFont="1" applyFill="1" applyBorder="1" applyAlignment="1" applyProtection="1">
      <alignment horizontal="left" wrapText="1"/>
      <protection/>
    </xf>
    <xf numFmtId="0" fontId="15" fillId="33" borderId="56" xfId="0" applyFont="1" applyFill="1" applyBorder="1" applyAlignment="1" applyProtection="1">
      <alignment horizontal="left" wrapText="1"/>
      <protection/>
    </xf>
    <xf numFmtId="0" fontId="15" fillId="33" borderId="21" xfId="0" applyFont="1" applyFill="1" applyBorder="1" applyAlignment="1" applyProtection="1">
      <alignment horizontal="left" wrapText="1"/>
      <protection/>
    </xf>
    <xf numFmtId="1" fontId="97" fillId="33" borderId="66" xfId="0" applyNumberFormat="1" applyFont="1" applyFill="1" applyBorder="1" applyAlignment="1" applyProtection="1">
      <alignment horizontal="center" vertical="center"/>
      <protection/>
    </xf>
    <xf numFmtId="1" fontId="97" fillId="33" borderId="56" xfId="0" applyNumberFormat="1" applyFont="1" applyFill="1" applyBorder="1" applyAlignment="1" applyProtection="1">
      <alignment horizontal="center" vertical="center"/>
      <protection/>
    </xf>
    <xf numFmtId="1" fontId="97" fillId="33" borderId="15" xfId="0" applyNumberFormat="1" applyFont="1" applyFill="1" applyBorder="1" applyAlignment="1" applyProtection="1">
      <alignment horizontal="center" vertical="center"/>
      <protection/>
    </xf>
    <xf numFmtId="1" fontId="97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15" xfId="0" applyNumberFormat="1" applyFont="1" applyFill="1" applyBorder="1" applyAlignment="1" applyProtection="1">
      <alignment horizontal="center" vertical="center"/>
      <protection/>
    </xf>
    <xf numFmtId="0" fontId="16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70" xfId="0" applyNumberFormat="1" applyFont="1" applyFill="1" applyBorder="1" applyAlignment="1" applyProtection="1">
      <alignment horizontal="center" vertical="center"/>
      <protection/>
    </xf>
    <xf numFmtId="0" fontId="15" fillId="33" borderId="71" xfId="0" applyNumberFormat="1" applyFont="1" applyFill="1" applyBorder="1" applyAlignment="1" applyProtection="1">
      <alignment horizontal="center" vertical="center"/>
      <protection/>
    </xf>
    <xf numFmtId="0" fontId="15" fillId="33" borderId="77" xfId="0" applyNumberFormat="1" applyFont="1" applyFill="1" applyBorder="1" applyAlignment="1" applyProtection="1">
      <alignment horizontal="center" vertical="center"/>
      <protection/>
    </xf>
    <xf numFmtId="0" fontId="15" fillId="33" borderId="72" xfId="0" applyNumberFormat="1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>
      <alignment/>
    </xf>
    <xf numFmtId="0" fontId="50" fillId="33" borderId="21" xfId="0" applyFont="1" applyFill="1" applyBorder="1" applyAlignment="1">
      <alignment/>
    </xf>
    <xf numFmtId="0" fontId="16" fillId="33" borderId="66" xfId="0" applyNumberFormat="1" applyFont="1" applyFill="1" applyBorder="1" applyAlignment="1" applyProtection="1">
      <alignment horizontal="center" vertical="center"/>
      <protection/>
    </xf>
    <xf numFmtId="0" fontId="0" fillId="33" borderId="52" xfId="0" applyFont="1" applyFill="1" applyBorder="1" applyAlignment="1">
      <alignment/>
    </xf>
    <xf numFmtId="1" fontId="16" fillId="33" borderId="66" xfId="0" applyNumberFormat="1" applyFont="1" applyFill="1" applyBorder="1" applyAlignment="1" applyProtection="1">
      <alignment horizontal="center" vertical="center"/>
      <protection/>
    </xf>
    <xf numFmtId="1" fontId="0" fillId="33" borderId="52" xfId="0" applyNumberFormat="1" applyFont="1" applyFill="1" applyBorder="1" applyAlignment="1">
      <alignment/>
    </xf>
    <xf numFmtId="0" fontId="16" fillId="33" borderId="13" xfId="0" applyNumberFormat="1" applyFont="1" applyFill="1" applyBorder="1" applyAlignment="1" applyProtection="1">
      <alignment horizontal="center" vertical="center"/>
      <protection/>
    </xf>
    <xf numFmtId="0" fontId="16" fillId="33" borderId="20" xfId="0" applyNumberFormat="1" applyFont="1" applyFill="1" applyBorder="1" applyAlignment="1" applyProtection="1">
      <alignment horizontal="center" vertical="center"/>
      <protection/>
    </xf>
    <xf numFmtId="1" fontId="7" fillId="33" borderId="52" xfId="0" applyNumberFormat="1" applyFont="1" applyFill="1" applyBorder="1" applyAlignment="1" applyProtection="1">
      <alignment horizontal="center" vertical="center"/>
      <protection/>
    </xf>
    <xf numFmtId="0" fontId="99" fillId="33" borderId="66" xfId="0" applyNumberFormat="1" applyFont="1" applyFill="1" applyBorder="1" applyAlignment="1" applyProtection="1">
      <alignment horizontal="center" vertical="center"/>
      <protection/>
    </xf>
    <xf numFmtId="0" fontId="96" fillId="33" borderId="52" xfId="0" applyFont="1" applyFill="1" applyBorder="1" applyAlignment="1">
      <alignment/>
    </xf>
    <xf numFmtId="0" fontId="16" fillId="33" borderId="75" xfId="0" applyNumberFormat="1" applyFont="1" applyFill="1" applyBorder="1" applyAlignment="1" applyProtection="1">
      <alignment horizontal="center" vertical="center"/>
      <protection/>
    </xf>
    <xf numFmtId="0" fontId="16" fillId="33" borderId="61" xfId="0" applyFont="1" applyFill="1" applyBorder="1" applyAlignment="1" applyProtection="1">
      <alignment horizontal="center"/>
      <protection/>
    </xf>
    <xf numFmtId="0" fontId="51" fillId="33" borderId="83" xfId="0" applyFont="1" applyFill="1" applyBorder="1" applyAlignment="1" applyProtection="1">
      <alignment horizontal="left" vertical="center" wrapText="1"/>
      <protection/>
    </xf>
    <xf numFmtId="0" fontId="51" fillId="33" borderId="10" xfId="0" applyFont="1" applyFill="1" applyBorder="1" applyAlignment="1" applyProtection="1">
      <alignment horizontal="left" vertical="center" wrapText="1"/>
      <protection/>
    </xf>
    <xf numFmtId="0" fontId="51" fillId="33" borderId="16" xfId="0" applyFont="1" applyFill="1" applyBorder="1" applyAlignment="1" applyProtection="1">
      <alignment horizontal="left" vertical="center" wrapText="1"/>
      <protection/>
    </xf>
    <xf numFmtId="192" fontId="16" fillId="33" borderId="63" xfId="0" applyNumberFormat="1" applyFont="1" applyFill="1" applyBorder="1" applyAlignment="1" applyProtection="1">
      <alignment horizontal="center" vertical="center"/>
      <protection/>
    </xf>
    <xf numFmtId="0" fontId="16" fillId="33" borderId="37" xfId="0" applyNumberFormat="1" applyFont="1" applyFill="1" applyBorder="1" applyAlignment="1" applyProtection="1">
      <alignment horizontal="center" vertical="center"/>
      <protection/>
    </xf>
    <xf numFmtId="0" fontId="16" fillId="33" borderId="38" xfId="0" applyNumberFormat="1" applyFont="1" applyFill="1" applyBorder="1" applyAlignment="1" applyProtection="1">
      <alignment horizontal="center" vertical="center"/>
      <protection/>
    </xf>
    <xf numFmtId="0" fontId="32" fillId="33" borderId="66" xfId="0" applyFont="1" applyFill="1" applyBorder="1" applyAlignment="1" applyProtection="1">
      <alignment horizontal="center" vertical="center"/>
      <protection/>
    </xf>
    <xf numFmtId="0" fontId="32" fillId="33" borderId="21" xfId="0" applyFont="1" applyFill="1" applyBorder="1" applyAlignment="1">
      <alignment horizontal="center" vertical="center"/>
    </xf>
    <xf numFmtId="0" fontId="49" fillId="33" borderId="56" xfId="0" applyNumberFormat="1" applyFont="1" applyFill="1" applyBorder="1" applyAlignment="1" applyProtection="1">
      <alignment horizontal="center" vertical="center"/>
      <protection/>
    </xf>
    <xf numFmtId="0" fontId="49" fillId="33" borderId="21" xfId="0" applyNumberFormat="1" applyFont="1" applyFill="1" applyBorder="1" applyAlignment="1" applyProtection="1">
      <alignment horizontal="center" vertical="center"/>
      <protection/>
    </xf>
    <xf numFmtId="0" fontId="49" fillId="33" borderId="66" xfId="0" applyNumberFormat="1" applyFont="1" applyFill="1" applyBorder="1" applyAlignment="1" applyProtection="1">
      <alignment horizontal="left" vertical="center" wrapText="1"/>
      <protection/>
    </xf>
    <xf numFmtId="0" fontId="49" fillId="33" borderId="21" xfId="0" applyNumberFormat="1" applyFont="1" applyFill="1" applyBorder="1" applyAlignment="1" applyProtection="1">
      <alignment horizontal="left" vertical="center" wrapText="1"/>
      <protection/>
    </xf>
    <xf numFmtId="0" fontId="97" fillId="33" borderId="66" xfId="0" applyFont="1" applyFill="1" applyBorder="1" applyAlignment="1" applyProtection="1">
      <alignment horizontal="center" vertical="center" wrapText="1"/>
      <protection/>
    </xf>
    <xf numFmtId="0" fontId="97" fillId="33" borderId="52" xfId="0" applyFont="1" applyFill="1" applyBorder="1" applyAlignment="1" applyProtection="1">
      <alignment horizontal="center" vertical="center" wrapText="1"/>
      <protection/>
    </xf>
    <xf numFmtId="49" fontId="40" fillId="33" borderId="48" xfId="0" applyNumberFormat="1" applyFont="1" applyFill="1" applyBorder="1" applyAlignment="1" applyProtection="1">
      <alignment horizontal="left" vertical="justify"/>
      <protection/>
    </xf>
    <xf numFmtId="49" fontId="35" fillId="33" borderId="0" xfId="0" applyNumberFormat="1" applyFont="1" applyFill="1" applyBorder="1" applyAlignment="1" applyProtection="1">
      <alignment horizontal="left" vertical="justify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22" fillId="33" borderId="66" xfId="0" applyNumberFormat="1" applyFont="1" applyFill="1" applyBorder="1" applyAlignment="1" applyProtection="1">
      <alignment horizontal="center" vertical="center"/>
      <protection/>
    </xf>
    <xf numFmtId="0" fontId="22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21" xfId="0" applyNumberFormat="1" applyFont="1" applyFill="1" applyBorder="1" applyAlignment="1" applyProtection="1">
      <alignment horizontal="center" vertical="center"/>
      <protection/>
    </xf>
    <xf numFmtId="0" fontId="32" fillId="33" borderId="66" xfId="0" applyFont="1" applyFill="1" applyBorder="1" applyAlignment="1">
      <alignment horizontal="center" vertical="center"/>
    </xf>
    <xf numFmtId="0" fontId="32" fillId="33" borderId="56" xfId="0" applyFont="1" applyFill="1" applyBorder="1" applyAlignment="1">
      <alignment horizontal="center" vertical="center"/>
    </xf>
    <xf numFmtId="0" fontId="16" fillId="33" borderId="56" xfId="0" applyFont="1" applyFill="1" applyBorder="1" applyAlignment="1" applyProtection="1">
      <alignment horizontal="left" wrapText="1"/>
      <protection/>
    </xf>
    <xf numFmtId="0" fontId="16" fillId="33" borderId="21" xfId="0" applyFont="1" applyFill="1" applyBorder="1" applyAlignment="1" applyProtection="1">
      <alignment horizontal="left" wrapText="1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49" fontId="13" fillId="33" borderId="48" xfId="0" applyNumberFormat="1" applyFont="1" applyFill="1" applyBorder="1" applyAlignment="1" applyProtection="1">
      <alignment horizontal="center" vertical="center"/>
      <protection/>
    </xf>
    <xf numFmtId="49" fontId="7" fillId="33" borderId="48" xfId="0" applyNumberFormat="1" applyFont="1" applyFill="1" applyBorder="1" applyAlignment="1" applyProtection="1">
      <alignment horizontal="center" vertical="center"/>
      <protection/>
    </xf>
    <xf numFmtId="0" fontId="52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49" fontId="52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49" fontId="5" fillId="33" borderId="24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0" fontId="13" fillId="33" borderId="48" xfId="0" applyNumberFormat="1" applyFont="1" applyFill="1" applyBorder="1" applyAlignment="1" applyProtection="1">
      <alignment horizontal="center"/>
      <protection/>
    </xf>
    <xf numFmtId="0" fontId="7" fillId="33" borderId="48" xfId="0" applyNumberFormat="1" applyFont="1" applyFill="1" applyBorder="1" applyAlignment="1" applyProtection="1">
      <alignment horizontal="center"/>
      <protection/>
    </xf>
    <xf numFmtId="0" fontId="10" fillId="33" borderId="82" xfId="0" applyNumberFormat="1" applyFont="1" applyFill="1" applyBorder="1" applyAlignment="1" applyProtection="1">
      <alignment horizontal="left"/>
      <protection/>
    </xf>
    <xf numFmtId="0" fontId="10" fillId="33" borderId="57" xfId="0" applyNumberFormat="1" applyFont="1" applyFill="1" applyBorder="1" applyAlignment="1" applyProtection="1">
      <alignment horizontal="left"/>
      <protection/>
    </xf>
    <xf numFmtId="0" fontId="10" fillId="33" borderId="84" xfId="0" applyNumberFormat="1" applyFont="1" applyFill="1" applyBorder="1" applyAlignment="1" applyProtection="1">
      <alignment horizontal="left"/>
      <protection/>
    </xf>
    <xf numFmtId="0" fontId="13" fillId="33" borderId="60" xfId="0" applyNumberFormat="1" applyFont="1" applyFill="1" applyBorder="1" applyAlignment="1" applyProtection="1">
      <alignment horizontal="center" vertical="center"/>
      <protection/>
    </xf>
    <xf numFmtId="0" fontId="13" fillId="33" borderId="62" xfId="0" applyNumberFormat="1" applyFont="1" applyFill="1" applyBorder="1" applyAlignment="1" applyProtection="1">
      <alignment horizontal="center" vertical="center"/>
      <protection/>
    </xf>
    <xf numFmtId="0" fontId="15" fillId="33" borderId="66" xfId="0" applyNumberFormat="1" applyFont="1" applyFill="1" applyBorder="1" applyAlignment="1" applyProtection="1">
      <alignment horizontal="center" vertical="center"/>
      <protection/>
    </xf>
    <xf numFmtId="0" fontId="7" fillId="33" borderId="66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16" fillId="33" borderId="56" xfId="0" applyNumberFormat="1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33" borderId="66" xfId="0" applyNumberFormat="1" applyFont="1" applyFill="1" applyBorder="1" applyAlignment="1" applyProtection="1">
      <alignment horizontal="center" vertical="justify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10" fillId="33" borderId="57" xfId="0" applyFont="1" applyFill="1" applyBorder="1" applyAlignment="1" applyProtection="1">
      <alignment horizontal="left"/>
      <protection/>
    </xf>
    <xf numFmtId="0" fontId="10" fillId="33" borderId="84" xfId="0" applyFont="1" applyFill="1" applyBorder="1" applyAlignment="1" applyProtection="1">
      <alignment horizontal="left"/>
      <protection/>
    </xf>
    <xf numFmtId="0" fontId="20" fillId="33" borderId="50" xfId="0" applyFont="1" applyFill="1" applyBorder="1" applyAlignment="1" applyProtection="1">
      <alignment horizontal="left" vertical="center" wrapText="1"/>
      <protection/>
    </xf>
    <xf numFmtId="0" fontId="20" fillId="33" borderId="79" xfId="0" applyFont="1" applyFill="1" applyBorder="1" applyAlignment="1" applyProtection="1">
      <alignment horizontal="left" vertical="center" wrapText="1"/>
      <protection/>
    </xf>
    <xf numFmtId="0" fontId="20" fillId="33" borderId="51" xfId="0" applyFont="1" applyFill="1" applyBorder="1" applyAlignment="1" applyProtection="1">
      <alignment horizontal="left" vertical="center" wrapText="1"/>
      <protection/>
    </xf>
    <xf numFmtId="0" fontId="20" fillId="33" borderId="78" xfId="0" applyFont="1" applyFill="1" applyBorder="1" applyAlignment="1" applyProtection="1">
      <alignment horizontal="left" vertical="center" wrapText="1"/>
      <protection/>
    </xf>
    <xf numFmtId="0" fontId="13" fillId="33" borderId="50" xfId="0" applyFont="1" applyFill="1" applyBorder="1" applyAlignment="1" applyProtection="1">
      <alignment horizontal="center" vertical="center"/>
      <protection/>
    </xf>
    <xf numFmtId="0" fontId="13" fillId="33" borderId="79" xfId="0" applyFont="1" applyFill="1" applyBorder="1" applyAlignment="1" applyProtection="1">
      <alignment horizontal="center" vertical="center"/>
      <protection/>
    </xf>
    <xf numFmtId="0" fontId="13" fillId="33" borderId="51" xfId="0" applyFont="1" applyFill="1" applyBorder="1" applyAlignment="1" applyProtection="1">
      <alignment horizontal="center" vertical="center"/>
      <protection/>
    </xf>
    <xf numFmtId="0" fontId="13" fillId="33" borderId="78" xfId="0" applyFont="1" applyFill="1" applyBorder="1" applyAlignment="1" applyProtection="1">
      <alignment horizontal="center" vertical="center"/>
      <protection/>
    </xf>
    <xf numFmtId="0" fontId="20" fillId="33" borderId="50" xfId="0" applyFont="1" applyFill="1" applyBorder="1" applyAlignment="1" applyProtection="1">
      <alignment horizontal="center" vertical="center" wrapText="1"/>
      <protection/>
    </xf>
    <xf numFmtId="0" fontId="20" fillId="33" borderId="79" xfId="0" applyFont="1" applyFill="1" applyBorder="1" applyAlignment="1" applyProtection="1">
      <alignment horizontal="center" vertical="center" wrapText="1"/>
      <protection/>
    </xf>
    <xf numFmtId="0" fontId="20" fillId="33" borderId="51" xfId="0" applyFont="1" applyFill="1" applyBorder="1" applyAlignment="1" applyProtection="1">
      <alignment horizontal="center" vertical="center" wrapText="1"/>
      <protection/>
    </xf>
    <xf numFmtId="0" fontId="20" fillId="33" borderId="78" xfId="0" applyFont="1" applyFill="1" applyBorder="1" applyAlignment="1" applyProtection="1">
      <alignment horizontal="center" vertical="center" wrapText="1"/>
      <protection/>
    </xf>
    <xf numFmtId="0" fontId="20" fillId="33" borderId="50" xfId="0" applyFont="1" applyFill="1" applyBorder="1" applyAlignment="1" applyProtection="1">
      <alignment horizontal="center" vertical="center" textRotation="90" wrapText="1"/>
      <protection/>
    </xf>
    <xf numFmtId="0" fontId="20" fillId="33" borderId="51" xfId="0" applyFont="1" applyFill="1" applyBorder="1" applyAlignment="1" applyProtection="1">
      <alignment horizontal="center" vertical="center" textRotation="90" wrapText="1"/>
      <protection/>
    </xf>
    <xf numFmtId="0" fontId="20" fillId="33" borderId="57" xfId="0" applyFont="1" applyFill="1" applyBorder="1" applyAlignment="1" applyProtection="1">
      <alignment horizontal="center" vertical="center" wrapText="1"/>
      <protection/>
    </xf>
    <xf numFmtId="0" fontId="20" fillId="33" borderId="43" xfId="0" applyFont="1" applyFill="1" applyBorder="1" applyAlignment="1" applyProtection="1">
      <alignment horizontal="center" vertical="center" wrapText="1"/>
      <protection/>
    </xf>
    <xf numFmtId="49" fontId="20" fillId="33" borderId="57" xfId="0" applyNumberFormat="1" applyFont="1" applyFill="1" applyBorder="1" applyAlignment="1" applyProtection="1">
      <alignment horizontal="center" vertical="center" wrapText="1"/>
      <protection/>
    </xf>
    <xf numFmtId="49" fontId="23" fillId="33" borderId="57" xfId="0" applyNumberFormat="1" applyFont="1" applyFill="1" applyBorder="1" applyAlignment="1" applyProtection="1">
      <alignment horizontal="center" vertical="center" wrapText="1"/>
      <protection/>
    </xf>
    <xf numFmtId="49" fontId="23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57" xfId="0" applyFont="1" applyFill="1" applyBorder="1" applyAlignment="1" applyProtection="1">
      <alignment horizontal="center" vertical="center" textRotation="90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0" fontId="7" fillId="33" borderId="43" xfId="0" applyFont="1" applyFill="1" applyBorder="1" applyAlignment="1" applyProtection="1">
      <alignment horizontal="center" vertical="center" textRotation="90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49" fontId="17" fillId="33" borderId="0" xfId="0" applyNumberFormat="1" applyFont="1" applyFill="1" applyBorder="1" applyAlignment="1" applyProtection="1">
      <alignment horizontal="center" vertical="center"/>
      <protection/>
    </xf>
    <xf numFmtId="49" fontId="52" fillId="33" borderId="24" xfId="0" applyNumberFormat="1" applyFont="1" applyFill="1" applyBorder="1" applyAlignment="1" applyProtection="1">
      <alignment horizontal="center"/>
      <protection/>
    </xf>
    <xf numFmtId="49" fontId="52" fillId="33" borderId="24" xfId="0" applyNumberFormat="1" applyFont="1" applyFill="1" applyBorder="1" applyAlignment="1" applyProtection="1">
      <alignment horizont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66" xfId="0" applyFont="1" applyFill="1" applyBorder="1" applyAlignment="1" applyProtection="1">
      <alignment horizontal="center" wrapText="1"/>
      <protection/>
    </xf>
    <xf numFmtId="0" fontId="22" fillId="33" borderId="0" xfId="0" applyFont="1" applyFill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 vertical="center"/>
    </xf>
    <xf numFmtId="0" fontId="8" fillId="33" borderId="0" xfId="0" applyFont="1" applyFill="1" applyBorder="1" applyAlignment="1" applyProtection="1">
      <alignment horizontal="left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16" fillId="33" borderId="12" xfId="0" applyNumberFormat="1" applyFont="1" applyFill="1" applyBorder="1" applyAlignment="1" applyProtection="1">
      <alignment horizontal="center" vertical="center"/>
      <protection/>
    </xf>
    <xf numFmtId="0" fontId="100" fillId="33" borderId="15" xfId="0" applyNumberFormat="1" applyFont="1" applyFill="1" applyBorder="1" applyAlignment="1" applyProtection="1">
      <alignment horizontal="center" vertical="center"/>
      <protection/>
    </xf>
    <xf numFmtId="0" fontId="100" fillId="33" borderId="56" xfId="0" applyNumberFormat="1" applyFont="1" applyFill="1" applyBorder="1" applyAlignment="1" applyProtection="1">
      <alignment horizontal="center" vertical="center"/>
      <protection/>
    </xf>
    <xf numFmtId="0" fontId="96" fillId="33" borderId="21" xfId="0" applyFont="1" applyFill="1" applyBorder="1" applyAlignment="1">
      <alignment/>
    </xf>
    <xf numFmtId="0" fontId="100" fillId="33" borderId="66" xfId="0" applyNumberFormat="1" applyFont="1" applyFill="1" applyBorder="1" applyAlignment="1" applyProtection="1">
      <alignment horizontal="center" vertical="center"/>
      <protection/>
    </xf>
    <xf numFmtId="0" fontId="100" fillId="33" borderId="52" xfId="0" applyNumberFormat="1" applyFont="1" applyFill="1" applyBorder="1" applyAlignment="1" applyProtection="1">
      <alignment horizontal="center" vertical="center"/>
      <protection/>
    </xf>
    <xf numFmtId="1" fontId="16" fillId="33" borderId="38" xfId="0" applyNumberFormat="1" applyFont="1" applyFill="1" applyBorder="1" applyAlignment="1" applyProtection="1">
      <alignment horizontal="center" vertical="center"/>
      <protection/>
    </xf>
    <xf numFmtId="0" fontId="57" fillId="33" borderId="0" xfId="0" applyNumberFormat="1" applyFont="1" applyFill="1" applyBorder="1" applyAlignment="1" applyProtection="1">
      <alignment horizontal="center"/>
      <protection/>
    </xf>
    <xf numFmtId="0" fontId="10" fillId="33" borderId="66" xfId="0" applyNumberFormat="1" applyFont="1" applyFill="1" applyBorder="1" applyAlignment="1" applyProtection="1">
      <alignment horizontal="center" vertical="justify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11" fillId="33" borderId="5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16" fillId="33" borderId="68" xfId="0" applyFont="1" applyFill="1" applyBorder="1" applyAlignment="1">
      <alignment horizontal="center" vertical="center"/>
    </xf>
    <xf numFmtId="0" fontId="16" fillId="33" borderId="62" xfId="0" applyFont="1" applyFill="1" applyBorder="1" applyAlignment="1">
      <alignment horizontal="center" vertical="center"/>
    </xf>
    <xf numFmtId="1" fontId="16" fillId="33" borderId="31" xfId="0" applyNumberFormat="1" applyFont="1" applyFill="1" applyBorder="1" applyAlignment="1" applyProtection="1">
      <alignment horizontal="center" vertical="center"/>
      <protection/>
    </xf>
    <xf numFmtId="1" fontId="16" fillId="33" borderId="24" xfId="0" applyNumberFormat="1" applyFont="1" applyFill="1" applyBorder="1" applyAlignment="1" applyProtection="1">
      <alignment horizontal="center" vertical="center"/>
      <protection/>
    </xf>
    <xf numFmtId="0" fontId="16" fillId="33" borderId="34" xfId="0" applyFont="1" applyFill="1" applyBorder="1" applyAlignment="1" applyProtection="1">
      <alignment horizontal="center" vertical="center"/>
      <protection/>
    </xf>
    <xf numFmtId="0" fontId="16" fillId="33" borderId="50" xfId="0" applyNumberFormat="1" applyFont="1" applyFill="1" applyBorder="1" applyAlignment="1" applyProtection="1">
      <alignment horizontal="center" vertical="center"/>
      <protection/>
    </xf>
    <xf numFmtId="0" fontId="16" fillId="33" borderId="79" xfId="0" applyNumberFormat="1" applyFont="1" applyFill="1" applyBorder="1" applyAlignment="1" applyProtection="1">
      <alignment horizontal="center" vertical="center"/>
      <protection/>
    </xf>
    <xf numFmtId="0" fontId="19" fillId="33" borderId="66" xfId="0" applyNumberFormat="1" applyFont="1" applyFill="1" applyBorder="1" applyAlignment="1" applyProtection="1">
      <alignment horizontal="center" vertical="center"/>
      <protection/>
    </xf>
    <xf numFmtId="0" fontId="16" fillId="33" borderId="68" xfId="0" applyFont="1" applyFill="1" applyBorder="1" applyAlignment="1" applyProtection="1">
      <alignment/>
      <protection/>
    </xf>
    <xf numFmtId="0" fontId="16" fillId="33" borderId="61" xfId="0" applyFont="1" applyFill="1" applyBorder="1" applyAlignment="1" applyProtection="1">
      <alignment/>
      <protection/>
    </xf>
    <xf numFmtId="0" fontId="16" fillId="33" borderId="83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 horizontal="center"/>
      <protection/>
    </xf>
    <xf numFmtId="0" fontId="51" fillId="33" borderId="48" xfId="0" applyFont="1" applyFill="1" applyBorder="1" applyAlignment="1">
      <alignment horizontal="left" vertical="center" wrapText="1"/>
    </xf>
    <xf numFmtId="0" fontId="7" fillId="33" borderId="66" xfId="0" applyFont="1" applyFill="1" applyBorder="1" applyAlignment="1" applyProtection="1">
      <alignment horizontal="right" vertical="center" wrapText="1"/>
      <protection/>
    </xf>
    <xf numFmtId="0" fontId="7" fillId="33" borderId="56" xfId="0" applyFont="1" applyFill="1" applyBorder="1" applyAlignment="1" applyProtection="1">
      <alignment horizontal="right" vertical="center" wrapText="1"/>
      <protection/>
    </xf>
    <xf numFmtId="0" fontId="7" fillId="33" borderId="21" xfId="0" applyFont="1" applyFill="1" applyBorder="1" applyAlignment="1" applyProtection="1">
      <alignment horizontal="right" vertical="center" wrapText="1"/>
      <protection/>
    </xf>
    <xf numFmtId="0" fontId="51" fillId="33" borderId="75" xfId="0" applyFont="1" applyFill="1" applyBorder="1" applyAlignment="1" applyProtection="1">
      <alignment horizontal="left" wrapText="1"/>
      <protection/>
    </xf>
    <xf numFmtId="0" fontId="51" fillId="33" borderId="13" xfId="0" applyFont="1" applyFill="1" applyBorder="1" applyAlignment="1" applyProtection="1">
      <alignment horizontal="left" wrapText="1"/>
      <protection/>
    </xf>
    <xf numFmtId="0" fontId="51" fillId="33" borderId="20" xfId="0" applyFont="1" applyFill="1" applyBorder="1" applyAlignment="1" applyProtection="1">
      <alignment horizontal="left" wrapText="1"/>
      <protection/>
    </xf>
    <xf numFmtId="0" fontId="51" fillId="33" borderId="32" xfId="0" applyFont="1" applyFill="1" applyBorder="1" applyAlignment="1" applyProtection="1">
      <alignment horizontal="left" vertical="center" wrapText="1"/>
      <protection/>
    </xf>
    <xf numFmtId="0" fontId="51" fillId="33" borderId="14" xfId="0" applyFont="1" applyFill="1" applyBorder="1" applyAlignment="1" applyProtection="1">
      <alignment horizontal="left" vertical="center" wrapText="1"/>
      <protection/>
    </xf>
    <xf numFmtId="0" fontId="51" fillId="33" borderId="19" xfId="0" applyFont="1" applyFill="1" applyBorder="1" applyAlignment="1" applyProtection="1">
      <alignment horizontal="left" vertical="center" wrapText="1"/>
      <protection/>
    </xf>
    <xf numFmtId="0" fontId="51" fillId="33" borderId="35" xfId="0" applyFont="1" applyFill="1" applyBorder="1" applyAlignment="1" applyProtection="1">
      <alignment horizontal="left" wrapText="1"/>
      <protection/>
    </xf>
    <xf numFmtId="0" fontId="51" fillId="33" borderId="11" xfId="0" applyFont="1" applyFill="1" applyBorder="1" applyAlignment="1" applyProtection="1">
      <alignment horizontal="left" wrapText="1"/>
      <protection/>
    </xf>
    <xf numFmtId="0" fontId="51" fillId="33" borderId="17" xfId="0" applyFont="1" applyFill="1" applyBorder="1" applyAlignment="1" applyProtection="1">
      <alignment horizontal="left" wrapText="1"/>
      <protection/>
    </xf>
    <xf numFmtId="0" fontId="16" fillId="33" borderId="36" xfId="0" applyFont="1" applyFill="1" applyBorder="1" applyAlignment="1" applyProtection="1">
      <alignment horizontal="center" vertical="center"/>
      <protection/>
    </xf>
    <xf numFmtId="0" fontId="16" fillId="33" borderId="74" xfId="0" applyFont="1" applyFill="1" applyBorder="1" applyAlignment="1" applyProtection="1">
      <alignment horizontal="center" vertical="center"/>
      <protection/>
    </xf>
    <xf numFmtId="0" fontId="16" fillId="33" borderId="31" xfId="0" applyFont="1" applyFill="1" applyBorder="1" applyAlignment="1" applyProtection="1">
      <alignment horizontal="center" vertical="center"/>
      <protection/>
    </xf>
    <xf numFmtId="0" fontId="16" fillId="33" borderId="67" xfId="0" applyFont="1" applyFill="1" applyBorder="1" applyAlignment="1" applyProtection="1">
      <alignment horizontal="center" vertical="center"/>
      <protection/>
    </xf>
    <xf numFmtId="0" fontId="16" fillId="33" borderId="35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left" wrapText="1"/>
      <protection/>
    </xf>
    <xf numFmtId="0" fontId="16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</xdr:row>
      <xdr:rowOff>57150</xdr:rowOff>
    </xdr:from>
    <xdr:to>
      <xdr:col>4</xdr:col>
      <xdr:colOff>276225</xdr:colOff>
      <xdr:row>2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</xdr:row>
      <xdr:rowOff>57150</xdr:rowOff>
    </xdr:from>
    <xdr:to>
      <xdr:col>4</xdr:col>
      <xdr:colOff>276225</xdr:colOff>
      <xdr:row>2</xdr:row>
      <xdr:rowOff>514350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</xdr:row>
      <xdr:rowOff>57150</xdr:rowOff>
    </xdr:from>
    <xdr:to>
      <xdr:col>4</xdr:col>
      <xdr:colOff>276225</xdr:colOff>
      <xdr:row>2</xdr:row>
      <xdr:rowOff>514350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</xdr:row>
      <xdr:rowOff>57150</xdr:rowOff>
    </xdr:from>
    <xdr:to>
      <xdr:col>4</xdr:col>
      <xdr:colOff>276225</xdr:colOff>
      <xdr:row>2</xdr:row>
      <xdr:rowOff>514350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2.375" style="10" customWidth="1"/>
    <col min="2" max="2" width="5.00390625" style="10" customWidth="1"/>
    <col min="3" max="3" width="5.625" style="10" customWidth="1"/>
    <col min="4" max="4" width="40.00390625" style="10" customWidth="1"/>
    <col min="5" max="5" width="10.125" style="10" customWidth="1"/>
    <col min="6" max="6" width="15.25390625" style="10" customWidth="1"/>
    <col min="7" max="7" width="9.75390625" style="10" customWidth="1"/>
    <col min="8" max="8" width="9.125" style="229" customWidth="1"/>
    <col min="9" max="16384" width="9.125" style="10" customWidth="1"/>
  </cols>
  <sheetData>
    <row r="1" spans="1:7" ht="18.75">
      <c r="A1" s="9"/>
      <c r="B1" s="243" t="s">
        <v>207</v>
      </c>
      <c r="C1" s="243"/>
      <c r="D1" s="243"/>
      <c r="E1" s="243"/>
      <c r="F1" s="243"/>
      <c r="G1" s="243"/>
    </row>
    <row r="2" spans="1:7" ht="15.75">
      <c r="A2" s="9"/>
      <c r="B2" s="244" t="s">
        <v>258</v>
      </c>
      <c r="C2" s="244"/>
      <c r="D2" s="244"/>
      <c r="E2" s="244"/>
      <c r="F2" s="244"/>
      <c r="G2" s="244"/>
    </row>
    <row r="3" spans="1:7" ht="16.5" thickBot="1">
      <c r="A3" s="9"/>
      <c r="B3" s="245" t="s">
        <v>315</v>
      </c>
      <c r="C3" s="245"/>
      <c r="D3" s="245"/>
      <c r="E3" s="245"/>
      <c r="F3" s="245"/>
      <c r="G3" s="245"/>
    </row>
    <row r="4" spans="1:7" ht="59.25" customHeight="1">
      <c r="A4" s="9"/>
      <c r="B4" s="246" t="s">
        <v>4</v>
      </c>
      <c r="C4" s="248" t="s">
        <v>208</v>
      </c>
      <c r="D4" s="248" t="s">
        <v>209</v>
      </c>
      <c r="E4" s="248" t="s">
        <v>210</v>
      </c>
      <c r="F4" s="248" t="s">
        <v>211</v>
      </c>
      <c r="G4" s="250" t="s">
        <v>212</v>
      </c>
    </row>
    <row r="5" spans="1:7" ht="13.5" thickBot="1">
      <c r="A5" s="9"/>
      <c r="B5" s="247"/>
      <c r="C5" s="249"/>
      <c r="D5" s="249"/>
      <c r="E5" s="249"/>
      <c r="F5" s="249"/>
      <c r="G5" s="251"/>
    </row>
    <row r="6" spans="1:7" ht="31.5">
      <c r="A6" s="9"/>
      <c r="B6" s="233">
        <v>1</v>
      </c>
      <c r="C6" s="1">
        <v>1</v>
      </c>
      <c r="D6" s="11" t="s">
        <v>213</v>
      </c>
      <c r="E6" s="1">
        <v>1.5</v>
      </c>
      <c r="F6" s="1" t="s">
        <v>214</v>
      </c>
      <c r="G6" s="12">
        <v>2</v>
      </c>
    </row>
    <row r="7" spans="1:7" ht="31.5">
      <c r="A7" s="9"/>
      <c r="B7" s="234"/>
      <c r="C7" s="2">
        <v>2</v>
      </c>
      <c r="D7" s="3" t="s">
        <v>259</v>
      </c>
      <c r="E7" s="2">
        <v>2</v>
      </c>
      <c r="F7" s="2" t="s">
        <v>215</v>
      </c>
      <c r="G7" s="13">
        <v>2</v>
      </c>
    </row>
    <row r="8" spans="1:7" ht="15.75">
      <c r="A8" s="9"/>
      <c r="B8" s="234"/>
      <c r="C8" s="2">
        <v>3</v>
      </c>
      <c r="D8" s="3" t="s">
        <v>110</v>
      </c>
      <c r="E8" s="2">
        <v>4</v>
      </c>
      <c r="F8" s="2" t="s">
        <v>216</v>
      </c>
      <c r="G8" s="13">
        <v>4</v>
      </c>
    </row>
    <row r="9" spans="1:7" ht="15.75">
      <c r="A9" s="9"/>
      <c r="B9" s="234"/>
      <c r="C9" s="2">
        <v>4</v>
      </c>
      <c r="D9" s="3" t="s">
        <v>116</v>
      </c>
      <c r="E9" s="2">
        <v>4.5</v>
      </c>
      <c r="F9" s="2" t="s">
        <v>215</v>
      </c>
      <c r="G9" s="13">
        <v>4</v>
      </c>
    </row>
    <row r="10" spans="1:8" ht="15.75">
      <c r="A10" s="9"/>
      <c r="B10" s="234"/>
      <c r="C10" s="2">
        <v>5</v>
      </c>
      <c r="D10" s="3" t="s">
        <v>264</v>
      </c>
      <c r="E10" s="2">
        <v>3.5</v>
      </c>
      <c r="F10" s="2" t="s">
        <v>215</v>
      </c>
      <c r="G10" s="13">
        <v>4</v>
      </c>
      <c r="H10" s="229" t="s">
        <v>266</v>
      </c>
    </row>
    <row r="11" spans="1:8" ht="47.25">
      <c r="A11" s="9"/>
      <c r="B11" s="234"/>
      <c r="C11" s="2">
        <v>6</v>
      </c>
      <c r="D11" s="3" t="s">
        <v>217</v>
      </c>
      <c r="E11" s="2">
        <v>4.5</v>
      </c>
      <c r="F11" s="2" t="s">
        <v>216</v>
      </c>
      <c r="G11" s="13">
        <v>4</v>
      </c>
      <c r="H11" s="229" t="s">
        <v>266</v>
      </c>
    </row>
    <row r="12" spans="1:7" ht="15.75">
      <c r="A12" s="9"/>
      <c r="B12" s="234"/>
      <c r="C12" s="2">
        <v>7</v>
      </c>
      <c r="D12" s="3" t="s">
        <v>201</v>
      </c>
      <c r="E12" s="2">
        <v>3</v>
      </c>
      <c r="F12" s="2" t="s">
        <v>216</v>
      </c>
      <c r="G12" s="13">
        <v>2</v>
      </c>
    </row>
    <row r="13" spans="1:7" ht="15.75">
      <c r="A13" s="9"/>
      <c r="B13" s="234"/>
      <c r="C13" s="2">
        <v>8</v>
      </c>
      <c r="D13" s="3" t="s">
        <v>202</v>
      </c>
      <c r="E13" s="2">
        <v>3</v>
      </c>
      <c r="F13" s="2" t="s">
        <v>220</v>
      </c>
      <c r="G13" s="13">
        <v>2</v>
      </c>
    </row>
    <row r="14" spans="1:7" ht="15.75" hidden="1">
      <c r="A14" s="9"/>
      <c r="B14" s="234"/>
      <c r="C14" s="1">
        <v>9</v>
      </c>
      <c r="D14" s="14" t="s">
        <v>227</v>
      </c>
      <c r="E14" s="2"/>
      <c r="F14" s="2"/>
      <c r="G14" s="13"/>
    </row>
    <row r="15" spans="1:7" ht="16.5" thickBot="1">
      <c r="A15" s="9"/>
      <c r="B15" s="234"/>
      <c r="C15" s="2">
        <v>9</v>
      </c>
      <c r="D15" s="3" t="s">
        <v>113</v>
      </c>
      <c r="E15" s="2">
        <v>4</v>
      </c>
      <c r="F15" s="2" t="s">
        <v>220</v>
      </c>
      <c r="G15" s="13">
        <v>4</v>
      </c>
    </row>
    <row r="16" spans="1:7" ht="32.25" thickBot="1">
      <c r="A16" s="9"/>
      <c r="B16" s="235"/>
      <c r="C16" s="236" t="s">
        <v>218</v>
      </c>
      <c r="D16" s="237"/>
      <c r="E16" s="4">
        <f>SUM(E6:E15)</f>
        <v>30</v>
      </c>
      <c r="F16" s="7" t="s">
        <v>306</v>
      </c>
      <c r="G16" s="15">
        <f>SUM(G6:G15)</f>
        <v>28</v>
      </c>
    </row>
    <row r="17" spans="1:7" ht="31.5">
      <c r="A17" s="9"/>
      <c r="B17" s="233">
        <v>2</v>
      </c>
      <c r="C17" s="1">
        <v>1</v>
      </c>
      <c r="D17" s="11" t="s">
        <v>213</v>
      </c>
      <c r="E17" s="1">
        <v>1.5</v>
      </c>
      <c r="F17" s="1" t="s">
        <v>215</v>
      </c>
      <c r="G17" s="12">
        <v>2</v>
      </c>
    </row>
    <row r="18" spans="1:7" ht="31.5">
      <c r="A18" s="9"/>
      <c r="B18" s="234"/>
      <c r="C18" s="2">
        <v>2</v>
      </c>
      <c r="D18" s="3" t="s">
        <v>219</v>
      </c>
      <c r="E18" s="2">
        <v>2</v>
      </c>
      <c r="F18" s="2" t="s">
        <v>220</v>
      </c>
      <c r="G18" s="13">
        <v>2</v>
      </c>
    </row>
    <row r="19" spans="1:8" ht="63">
      <c r="A19" s="9"/>
      <c r="B19" s="234"/>
      <c r="C19" s="2">
        <v>4</v>
      </c>
      <c r="D19" s="3" t="s">
        <v>221</v>
      </c>
      <c r="E19" s="2">
        <v>8.5</v>
      </c>
      <c r="F19" s="2" t="s">
        <v>216</v>
      </c>
      <c r="G19" s="13">
        <v>8</v>
      </c>
      <c r="H19" s="229" t="s">
        <v>266</v>
      </c>
    </row>
    <row r="20" spans="1:7" ht="15.75">
      <c r="A20" s="9"/>
      <c r="B20" s="234"/>
      <c r="C20" s="2"/>
      <c r="D20" s="3" t="s">
        <v>227</v>
      </c>
      <c r="E20" s="2">
        <v>4</v>
      </c>
      <c r="F20" s="5" t="s">
        <v>220</v>
      </c>
      <c r="G20" s="13">
        <v>4</v>
      </c>
    </row>
    <row r="21" spans="1:7" ht="15.75">
      <c r="A21" s="9"/>
      <c r="B21" s="234"/>
      <c r="C21" s="2">
        <v>5</v>
      </c>
      <c r="D21" s="3" t="s">
        <v>222</v>
      </c>
      <c r="E21" s="2">
        <v>2</v>
      </c>
      <c r="F21" s="5" t="s">
        <v>220</v>
      </c>
      <c r="G21" s="13">
        <v>2</v>
      </c>
    </row>
    <row r="22" spans="1:7" ht="15.75">
      <c r="A22" s="9"/>
      <c r="B22" s="234"/>
      <c r="C22" s="2">
        <v>6</v>
      </c>
      <c r="D22" s="3" t="s">
        <v>223</v>
      </c>
      <c r="E22" s="2">
        <v>1</v>
      </c>
      <c r="F22" s="2" t="s">
        <v>224</v>
      </c>
      <c r="G22" s="13" t="s">
        <v>214</v>
      </c>
    </row>
    <row r="23" spans="1:7" ht="31.5">
      <c r="A23" s="9"/>
      <c r="B23" s="234"/>
      <c r="C23" s="2">
        <v>7</v>
      </c>
      <c r="D23" s="3" t="s">
        <v>225</v>
      </c>
      <c r="E23" s="2">
        <v>7.5</v>
      </c>
      <c r="F23" s="2" t="s">
        <v>216</v>
      </c>
      <c r="G23" s="13">
        <v>7</v>
      </c>
    </row>
    <row r="24" spans="2:7" ht="16.5" thickBot="1">
      <c r="B24" s="234"/>
      <c r="C24" s="2">
        <v>8</v>
      </c>
      <c r="D24" s="3" t="s">
        <v>226</v>
      </c>
      <c r="E24" s="2">
        <v>3.5</v>
      </c>
      <c r="F24" s="2" t="s">
        <v>216</v>
      </c>
      <c r="G24" s="13">
        <v>3</v>
      </c>
    </row>
    <row r="25" spans="2:7" ht="48" thickBot="1">
      <c r="B25" s="235"/>
      <c r="C25" s="236" t="s">
        <v>218</v>
      </c>
      <c r="D25" s="237"/>
      <c r="E25" s="4">
        <f>SUM(E17:E24)</f>
        <v>30</v>
      </c>
      <c r="F25" s="7" t="s">
        <v>307</v>
      </c>
      <c r="G25" s="15">
        <f>SUM(G17:G24)</f>
        <v>28</v>
      </c>
    </row>
    <row r="26" spans="1:7" ht="31.5">
      <c r="A26" s="9"/>
      <c r="B26" s="233">
        <v>3</v>
      </c>
      <c r="C26" s="6">
        <v>1</v>
      </c>
      <c r="D26" s="16" t="s">
        <v>228</v>
      </c>
      <c r="E26" s="6">
        <v>1.5</v>
      </c>
      <c r="F26" s="6" t="s">
        <v>214</v>
      </c>
      <c r="G26" s="17">
        <v>2</v>
      </c>
    </row>
    <row r="27" spans="1:7" ht="15.75">
      <c r="A27" s="9"/>
      <c r="B27" s="234"/>
      <c r="C27" s="6">
        <v>2</v>
      </c>
      <c r="D27" s="3" t="s">
        <v>260</v>
      </c>
      <c r="E27" s="2">
        <v>2</v>
      </c>
      <c r="F27" s="2" t="s">
        <v>215</v>
      </c>
      <c r="G27" s="13">
        <v>2</v>
      </c>
    </row>
    <row r="28" spans="1:7" ht="15.75">
      <c r="A28" s="9"/>
      <c r="B28" s="234"/>
      <c r="C28" s="2">
        <v>3</v>
      </c>
      <c r="D28" s="3" t="s">
        <v>261</v>
      </c>
      <c r="E28" s="2">
        <v>2</v>
      </c>
      <c r="F28" s="2" t="s">
        <v>215</v>
      </c>
      <c r="G28" s="13">
        <v>2</v>
      </c>
    </row>
    <row r="29" spans="1:7" ht="49.5" customHeight="1">
      <c r="A29" s="9"/>
      <c r="B29" s="234"/>
      <c r="C29" s="6">
        <v>4</v>
      </c>
      <c r="D29" s="24" t="s">
        <v>303</v>
      </c>
      <c r="E29" s="5">
        <v>4</v>
      </c>
      <c r="F29" s="5" t="s">
        <v>215</v>
      </c>
      <c r="G29" s="18">
        <v>4</v>
      </c>
    </row>
    <row r="30" spans="1:7" ht="50.25" customHeight="1">
      <c r="A30" s="9"/>
      <c r="B30" s="234"/>
      <c r="C30" s="2">
        <v>5</v>
      </c>
      <c r="D30" s="19" t="s">
        <v>304</v>
      </c>
      <c r="E30" s="5">
        <v>1</v>
      </c>
      <c r="F30" s="5" t="s">
        <v>224</v>
      </c>
      <c r="G30" s="18" t="s">
        <v>214</v>
      </c>
    </row>
    <row r="31" spans="1:8" ht="31.5">
      <c r="A31" s="9"/>
      <c r="B31" s="234"/>
      <c r="C31" s="6">
        <v>6</v>
      </c>
      <c r="D31" s="3" t="s">
        <v>229</v>
      </c>
      <c r="E31" s="2">
        <v>4</v>
      </c>
      <c r="F31" s="2" t="s">
        <v>216</v>
      </c>
      <c r="G31" s="13">
        <v>4</v>
      </c>
      <c r="H31" s="229" t="s">
        <v>266</v>
      </c>
    </row>
    <row r="32" spans="1:7" ht="31.5">
      <c r="A32" s="9"/>
      <c r="B32" s="234"/>
      <c r="C32" s="2">
        <v>7</v>
      </c>
      <c r="D32" s="3" t="s">
        <v>230</v>
      </c>
      <c r="E32" s="2">
        <v>3</v>
      </c>
      <c r="F32" s="2" t="s">
        <v>308</v>
      </c>
      <c r="G32" s="13">
        <v>3</v>
      </c>
    </row>
    <row r="33" spans="1:7" ht="15.75">
      <c r="A33" s="9"/>
      <c r="B33" s="234"/>
      <c r="C33" s="6">
        <v>8</v>
      </c>
      <c r="D33" s="3" t="s">
        <v>231</v>
      </c>
      <c r="E33" s="2">
        <v>4</v>
      </c>
      <c r="F33" s="2" t="s">
        <v>216</v>
      </c>
      <c r="G33" s="13">
        <v>3</v>
      </c>
    </row>
    <row r="34" spans="1:7" ht="31.5">
      <c r="A34" s="9"/>
      <c r="B34" s="234"/>
      <c r="C34" s="2">
        <v>9</v>
      </c>
      <c r="D34" s="3" t="s">
        <v>232</v>
      </c>
      <c r="E34" s="2">
        <v>6.5</v>
      </c>
      <c r="F34" s="2" t="s">
        <v>216</v>
      </c>
      <c r="G34" s="13">
        <v>6</v>
      </c>
    </row>
    <row r="35" spans="1:8" ht="32.25" thickBot="1">
      <c r="A35" s="9"/>
      <c r="B35" s="234"/>
      <c r="C35" s="6">
        <v>10</v>
      </c>
      <c r="D35" s="230" t="s">
        <v>285</v>
      </c>
      <c r="E35" s="5">
        <v>2</v>
      </c>
      <c r="F35" s="5" t="s">
        <v>215</v>
      </c>
      <c r="G35" s="18">
        <v>2</v>
      </c>
      <c r="H35" s="229" t="s">
        <v>266</v>
      </c>
    </row>
    <row r="36" spans="1:7" ht="48" thickBot="1">
      <c r="A36" s="9"/>
      <c r="B36" s="235"/>
      <c r="C36" s="236" t="s">
        <v>218</v>
      </c>
      <c r="D36" s="237"/>
      <c r="E36" s="4">
        <f>SUM(E26:E35)</f>
        <v>30</v>
      </c>
      <c r="F36" s="4" t="s">
        <v>309</v>
      </c>
      <c r="G36" s="20">
        <f>SUM(G26:G35)</f>
        <v>28</v>
      </c>
    </row>
    <row r="37" spans="1:7" ht="31.5">
      <c r="A37" s="9"/>
      <c r="B37" s="233">
        <v>4</v>
      </c>
      <c r="C37" s="6">
        <v>1</v>
      </c>
      <c r="D37" s="16" t="s">
        <v>228</v>
      </c>
      <c r="E37" s="6">
        <v>1.5</v>
      </c>
      <c r="F37" s="6" t="s">
        <v>220</v>
      </c>
      <c r="G37" s="17">
        <v>2</v>
      </c>
    </row>
    <row r="38" spans="1:7" ht="31.5">
      <c r="A38" s="9"/>
      <c r="B38" s="234"/>
      <c r="C38" s="2">
        <v>2</v>
      </c>
      <c r="D38" s="3" t="s">
        <v>233</v>
      </c>
      <c r="E38" s="2">
        <v>2</v>
      </c>
      <c r="F38" s="2" t="s">
        <v>215</v>
      </c>
      <c r="G38" s="13">
        <v>2</v>
      </c>
    </row>
    <row r="39" spans="1:7" ht="15.75">
      <c r="A39" s="9"/>
      <c r="B39" s="234"/>
      <c r="C39" s="2">
        <v>3</v>
      </c>
      <c r="D39" s="3" t="s">
        <v>234</v>
      </c>
      <c r="E39" s="2">
        <v>4</v>
      </c>
      <c r="F39" s="2" t="s">
        <v>220</v>
      </c>
      <c r="G39" s="13">
        <v>4</v>
      </c>
    </row>
    <row r="40" spans="1:7" ht="47.25">
      <c r="A40" s="9"/>
      <c r="B40" s="234"/>
      <c r="C40" s="2">
        <v>4</v>
      </c>
      <c r="D40" s="3" t="s">
        <v>235</v>
      </c>
      <c r="E40" s="2">
        <v>6.5</v>
      </c>
      <c r="F40" s="2" t="s">
        <v>216</v>
      </c>
      <c r="G40" s="13">
        <v>6</v>
      </c>
    </row>
    <row r="41" spans="1:7" ht="47.25">
      <c r="A41" s="9"/>
      <c r="B41" s="234"/>
      <c r="C41" s="2">
        <v>5</v>
      </c>
      <c r="D41" s="3" t="s">
        <v>236</v>
      </c>
      <c r="E41" s="2">
        <v>1</v>
      </c>
      <c r="F41" s="2" t="s">
        <v>224</v>
      </c>
      <c r="G41" s="13" t="s">
        <v>214</v>
      </c>
    </row>
    <row r="42" spans="1:7" ht="31.5">
      <c r="A42" s="9"/>
      <c r="B42" s="234"/>
      <c r="C42" s="2">
        <v>6</v>
      </c>
      <c r="D42" s="3" t="s">
        <v>237</v>
      </c>
      <c r="E42" s="2">
        <v>3.5</v>
      </c>
      <c r="F42" s="2" t="s">
        <v>216</v>
      </c>
      <c r="G42" s="13">
        <v>3</v>
      </c>
    </row>
    <row r="43" spans="1:8" ht="31.5">
      <c r="A43" s="9"/>
      <c r="B43" s="234"/>
      <c r="C43" s="2">
        <v>7</v>
      </c>
      <c r="D43" s="231" t="s">
        <v>286</v>
      </c>
      <c r="E43" s="2">
        <v>5.5</v>
      </c>
      <c r="F43" s="2" t="s">
        <v>216</v>
      </c>
      <c r="G43" s="13">
        <v>5</v>
      </c>
      <c r="H43" s="229" t="s">
        <v>266</v>
      </c>
    </row>
    <row r="44" spans="1:7" ht="15.75">
      <c r="A44" s="9"/>
      <c r="B44" s="234"/>
      <c r="C44" s="2">
        <v>8</v>
      </c>
      <c r="D44" s="3" t="s">
        <v>287</v>
      </c>
      <c r="E44" s="2">
        <v>4</v>
      </c>
      <c r="F44" s="2" t="s">
        <v>215</v>
      </c>
      <c r="G44" s="13">
        <v>4</v>
      </c>
    </row>
    <row r="45" spans="1:7" ht="46.5" customHeight="1" thickBot="1">
      <c r="A45" s="9"/>
      <c r="B45" s="234"/>
      <c r="C45" s="2">
        <v>9</v>
      </c>
      <c r="D45" s="24" t="s">
        <v>305</v>
      </c>
      <c r="E45" s="5">
        <v>2</v>
      </c>
      <c r="F45" s="5" t="s">
        <v>215</v>
      </c>
      <c r="G45" s="18">
        <v>2</v>
      </c>
    </row>
    <row r="46" spans="1:7" ht="48" thickBot="1">
      <c r="A46" s="9"/>
      <c r="B46" s="235"/>
      <c r="C46" s="236" t="s">
        <v>218</v>
      </c>
      <c r="D46" s="237"/>
      <c r="E46" s="4">
        <f>SUM(E37:E45)</f>
        <v>30</v>
      </c>
      <c r="F46" s="7" t="s">
        <v>310</v>
      </c>
      <c r="G46" s="15">
        <f>SUM(G37:G45)</f>
        <v>28</v>
      </c>
    </row>
    <row r="47" spans="1:7" ht="47.25">
      <c r="A47" s="9"/>
      <c r="B47" s="233">
        <v>5</v>
      </c>
      <c r="C47" s="6">
        <v>1</v>
      </c>
      <c r="D47" s="16" t="s">
        <v>238</v>
      </c>
      <c r="E47" s="6">
        <v>1.5</v>
      </c>
      <c r="F47" s="6" t="s">
        <v>214</v>
      </c>
      <c r="G47" s="17">
        <v>2</v>
      </c>
    </row>
    <row r="48" spans="1:7" ht="15.75">
      <c r="A48" s="9"/>
      <c r="B48" s="234"/>
      <c r="C48" s="2">
        <v>2</v>
      </c>
      <c r="D48" s="3" t="s">
        <v>257</v>
      </c>
      <c r="E48" s="2">
        <v>4</v>
      </c>
      <c r="F48" s="2" t="s">
        <v>220</v>
      </c>
      <c r="G48" s="13">
        <v>4</v>
      </c>
    </row>
    <row r="49" spans="1:7" ht="15.75">
      <c r="A49" s="9"/>
      <c r="B49" s="234"/>
      <c r="C49" s="2">
        <v>3</v>
      </c>
      <c r="D49" s="3" t="s">
        <v>114</v>
      </c>
      <c r="E49" s="2">
        <v>3</v>
      </c>
      <c r="F49" s="2" t="s">
        <v>215</v>
      </c>
      <c r="G49" s="13">
        <v>3</v>
      </c>
    </row>
    <row r="50" spans="1:7" ht="15.75">
      <c r="A50" s="9"/>
      <c r="B50" s="234"/>
      <c r="C50" s="2">
        <v>4</v>
      </c>
      <c r="D50" s="3" t="s">
        <v>239</v>
      </c>
      <c r="E50" s="2">
        <v>3</v>
      </c>
      <c r="F50" s="2" t="s">
        <v>215</v>
      </c>
      <c r="G50" s="13">
        <v>3</v>
      </c>
    </row>
    <row r="51" spans="1:7" ht="31.5">
      <c r="A51" s="9"/>
      <c r="B51" s="234"/>
      <c r="C51" s="2">
        <v>5</v>
      </c>
      <c r="D51" s="3" t="s">
        <v>240</v>
      </c>
      <c r="E51" s="2">
        <v>1.5</v>
      </c>
      <c r="F51" s="2" t="s">
        <v>220</v>
      </c>
      <c r="G51" s="13">
        <v>1.5</v>
      </c>
    </row>
    <row r="52" spans="1:7" ht="31.5">
      <c r="A52" s="9"/>
      <c r="B52" s="234"/>
      <c r="C52" s="2">
        <v>6</v>
      </c>
      <c r="D52" s="3" t="s">
        <v>241</v>
      </c>
      <c r="E52" s="2">
        <v>1</v>
      </c>
      <c r="F52" s="2" t="s">
        <v>214</v>
      </c>
      <c r="G52" s="13" t="s">
        <v>214</v>
      </c>
    </row>
    <row r="53" spans="1:7" ht="47.25">
      <c r="A53" s="9"/>
      <c r="B53" s="234"/>
      <c r="C53" s="2">
        <v>7</v>
      </c>
      <c r="D53" s="3" t="s">
        <v>288</v>
      </c>
      <c r="E53" s="2">
        <v>5.5</v>
      </c>
      <c r="F53" s="2" t="s">
        <v>216</v>
      </c>
      <c r="G53" s="13">
        <v>5</v>
      </c>
    </row>
    <row r="54" spans="1:7" ht="31.5">
      <c r="A54" s="9"/>
      <c r="B54" s="234"/>
      <c r="C54" s="2">
        <v>8</v>
      </c>
      <c r="D54" s="3" t="s">
        <v>289</v>
      </c>
      <c r="E54" s="2">
        <v>5.5</v>
      </c>
      <c r="F54" s="2" t="s">
        <v>216</v>
      </c>
      <c r="G54" s="13">
        <v>5</v>
      </c>
    </row>
    <row r="55" spans="1:7" ht="63.75" thickBot="1">
      <c r="A55" s="9"/>
      <c r="B55" s="234"/>
      <c r="C55" s="2">
        <v>9</v>
      </c>
      <c r="D55" s="232" t="s">
        <v>290</v>
      </c>
      <c r="E55" s="5">
        <v>5</v>
      </c>
      <c r="F55" s="5" t="s">
        <v>216</v>
      </c>
      <c r="G55" s="18">
        <v>4.5</v>
      </c>
    </row>
    <row r="56" spans="1:7" ht="48" thickBot="1">
      <c r="A56" s="9"/>
      <c r="B56" s="235"/>
      <c r="C56" s="236" t="s">
        <v>218</v>
      </c>
      <c r="D56" s="237"/>
      <c r="E56" s="4">
        <f>SUM(E47:E55)</f>
        <v>30</v>
      </c>
      <c r="F56" s="4" t="s">
        <v>311</v>
      </c>
      <c r="G56" s="20">
        <f>SUM(G47:G55)</f>
        <v>28</v>
      </c>
    </row>
    <row r="57" spans="1:7" ht="47.25">
      <c r="A57" s="9"/>
      <c r="B57" s="233">
        <v>6</v>
      </c>
      <c r="C57" s="6">
        <v>1</v>
      </c>
      <c r="D57" s="16" t="s">
        <v>238</v>
      </c>
      <c r="E57" s="6">
        <v>1</v>
      </c>
      <c r="F57" s="6" t="s">
        <v>215</v>
      </c>
      <c r="G57" s="17">
        <v>1</v>
      </c>
    </row>
    <row r="58" spans="1:7" ht="15.75">
      <c r="A58" s="9"/>
      <c r="B58" s="234"/>
      <c r="C58" s="2">
        <v>2</v>
      </c>
      <c r="D58" s="3" t="s">
        <v>262</v>
      </c>
      <c r="E58" s="2">
        <v>2</v>
      </c>
      <c r="F58" s="2" t="s">
        <v>215</v>
      </c>
      <c r="G58" s="13">
        <v>2</v>
      </c>
    </row>
    <row r="59" spans="1:7" ht="31.5">
      <c r="A59" s="9"/>
      <c r="B59" s="234"/>
      <c r="C59" s="2">
        <v>3</v>
      </c>
      <c r="D59" s="3" t="s">
        <v>263</v>
      </c>
      <c r="E59" s="2">
        <v>2</v>
      </c>
      <c r="F59" s="2" t="s">
        <v>215</v>
      </c>
      <c r="G59" s="13">
        <v>2</v>
      </c>
    </row>
    <row r="60" spans="1:7" ht="15.75">
      <c r="A60" s="9"/>
      <c r="B60" s="234"/>
      <c r="C60" s="2">
        <v>4</v>
      </c>
      <c r="D60" s="3" t="s">
        <v>243</v>
      </c>
      <c r="E60" s="2">
        <v>4</v>
      </c>
      <c r="F60" s="2" t="s">
        <v>308</v>
      </c>
      <c r="G60" s="13">
        <v>4</v>
      </c>
    </row>
    <row r="61" spans="1:7" ht="31.5">
      <c r="A61" s="9"/>
      <c r="B61" s="234"/>
      <c r="C61" s="2">
        <v>5</v>
      </c>
      <c r="D61" s="3" t="s">
        <v>244</v>
      </c>
      <c r="E61" s="2">
        <v>1.5</v>
      </c>
      <c r="F61" s="2" t="s">
        <v>245</v>
      </c>
      <c r="G61" s="13"/>
    </row>
    <row r="62" spans="1:7" ht="31.5">
      <c r="A62" s="9"/>
      <c r="B62" s="234"/>
      <c r="C62" s="2">
        <v>6</v>
      </c>
      <c r="D62" s="3" t="s">
        <v>127</v>
      </c>
      <c r="E62" s="2">
        <v>4</v>
      </c>
      <c r="F62" s="2" t="s">
        <v>215</v>
      </c>
      <c r="G62" s="13">
        <v>4</v>
      </c>
    </row>
    <row r="63" spans="1:7" ht="31.5">
      <c r="A63" s="9"/>
      <c r="B63" s="234"/>
      <c r="C63" s="2">
        <v>7</v>
      </c>
      <c r="D63" s="3" t="s">
        <v>291</v>
      </c>
      <c r="E63" s="2">
        <v>5.5</v>
      </c>
      <c r="F63" s="2" t="s">
        <v>216</v>
      </c>
      <c r="G63" s="13">
        <v>5</v>
      </c>
    </row>
    <row r="64" spans="1:7" ht="47.25">
      <c r="A64" s="9"/>
      <c r="B64" s="234"/>
      <c r="C64" s="2">
        <v>8</v>
      </c>
      <c r="D64" s="3" t="s">
        <v>292</v>
      </c>
      <c r="E64" s="2">
        <v>6</v>
      </c>
      <c r="F64" s="2" t="s">
        <v>216</v>
      </c>
      <c r="G64" s="13">
        <v>5</v>
      </c>
    </row>
    <row r="65" spans="1:7" ht="48" thickBot="1">
      <c r="A65" s="9"/>
      <c r="B65" s="234"/>
      <c r="C65" s="2">
        <v>9</v>
      </c>
      <c r="D65" s="230" t="s">
        <v>293</v>
      </c>
      <c r="E65" s="5">
        <v>5.5</v>
      </c>
      <c r="F65" s="2" t="s">
        <v>216</v>
      </c>
      <c r="G65" s="18">
        <v>5</v>
      </c>
    </row>
    <row r="66" spans="1:7" ht="48" thickBot="1">
      <c r="A66" s="9"/>
      <c r="B66" s="235"/>
      <c r="C66" s="236" t="s">
        <v>218</v>
      </c>
      <c r="D66" s="237"/>
      <c r="E66" s="4">
        <f>SUM(E57:E65)</f>
        <v>31.5</v>
      </c>
      <c r="F66" s="7" t="s">
        <v>312</v>
      </c>
      <c r="G66" s="15">
        <f>SUM(G57:G65)</f>
        <v>28</v>
      </c>
    </row>
    <row r="67" spans="1:7" ht="63">
      <c r="A67" s="9"/>
      <c r="B67" s="233">
        <v>7</v>
      </c>
      <c r="C67" s="6">
        <v>1</v>
      </c>
      <c r="D67" s="16" t="s">
        <v>246</v>
      </c>
      <c r="E67" s="6">
        <v>1.5</v>
      </c>
      <c r="F67" s="6" t="s">
        <v>220</v>
      </c>
      <c r="G67" s="17">
        <v>2</v>
      </c>
    </row>
    <row r="68" spans="1:7" ht="15.75">
      <c r="A68" s="9"/>
      <c r="B68" s="234"/>
      <c r="C68" s="2">
        <v>2</v>
      </c>
      <c r="D68" s="3" t="s">
        <v>242</v>
      </c>
      <c r="E68" s="2">
        <v>2</v>
      </c>
      <c r="F68" s="2" t="s">
        <v>215</v>
      </c>
      <c r="G68" s="13">
        <v>2</v>
      </c>
    </row>
    <row r="69" spans="1:7" ht="15.75">
      <c r="A69" s="9"/>
      <c r="B69" s="234"/>
      <c r="C69" s="2">
        <v>3</v>
      </c>
      <c r="D69" s="3" t="s">
        <v>131</v>
      </c>
      <c r="E69" s="2">
        <v>4</v>
      </c>
      <c r="F69" s="2" t="s">
        <v>215</v>
      </c>
      <c r="G69" s="13">
        <v>4</v>
      </c>
    </row>
    <row r="70" spans="1:7" ht="15.75">
      <c r="A70" s="9"/>
      <c r="B70" s="234"/>
      <c r="C70" s="2">
        <v>4</v>
      </c>
      <c r="D70" s="3" t="s">
        <v>132</v>
      </c>
      <c r="E70" s="2">
        <v>4</v>
      </c>
      <c r="F70" s="2" t="s">
        <v>215</v>
      </c>
      <c r="G70" s="13">
        <v>4</v>
      </c>
    </row>
    <row r="71" spans="1:7" ht="31.5">
      <c r="A71" s="9"/>
      <c r="B71" s="234"/>
      <c r="C71" s="2">
        <v>5</v>
      </c>
      <c r="D71" s="3" t="s">
        <v>294</v>
      </c>
      <c r="E71" s="2">
        <v>1</v>
      </c>
      <c r="F71" s="2" t="s">
        <v>247</v>
      </c>
      <c r="G71" s="13" t="s">
        <v>214</v>
      </c>
    </row>
    <row r="72" spans="1:7" ht="31.5">
      <c r="A72" s="9"/>
      <c r="B72" s="234"/>
      <c r="C72" s="2">
        <v>6</v>
      </c>
      <c r="D72" s="3" t="s">
        <v>295</v>
      </c>
      <c r="E72" s="2">
        <v>7.5</v>
      </c>
      <c r="F72" s="2" t="s">
        <v>216</v>
      </c>
      <c r="G72" s="13">
        <v>6</v>
      </c>
    </row>
    <row r="73" spans="1:7" ht="31.5">
      <c r="A73" s="9"/>
      <c r="B73" s="234"/>
      <c r="C73" s="2">
        <v>7</v>
      </c>
      <c r="D73" s="3" t="s">
        <v>296</v>
      </c>
      <c r="E73" s="2">
        <v>6.5</v>
      </c>
      <c r="F73" s="2" t="s">
        <v>216</v>
      </c>
      <c r="G73" s="13">
        <v>4</v>
      </c>
    </row>
    <row r="74" spans="1:7" ht="48" thickBot="1">
      <c r="A74" s="9"/>
      <c r="B74" s="234"/>
      <c r="C74" s="5">
        <v>8</v>
      </c>
      <c r="D74" s="231" t="s">
        <v>297</v>
      </c>
      <c r="E74" s="5">
        <v>3.5</v>
      </c>
      <c r="F74" s="5" t="s">
        <v>216</v>
      </c>
      <c r="G74" s="18">
        <v>2</v>
      </c>
    </row>
    <row r="75" spans="1:7" ht="48" thickBot="1">
      <c r="A75" s="9"/>
      <c r="B75" s="235"/>
      <c r="C75" s="236" t="s">
        <v>218</v>
      </c>
      <c r="D75" s="237"/>
      <c r="E75" s="4">
        <f>SUM(E67:E74)</f>
        <v>30</v>
      </c>
      <c r="F75" s="7" t="s">
        <v>313</v>
      </c>
      <c r="G75" s="15">
        <f>SUM(G67:G74)</f>
        <v>24</v>
      </c>
    </row>
    <row r="76" spans="1:7" ht="31.5">
      <c r="A76" s="9"/>
      <c r="B76" s="238">
        <v>8</v>
      </c>
      <c r="C76" s="21">
        <v>1</v>
      </c>
      <c r="D76" s="3" t="s">
        <v>298</v>
      </c>
      <c r="E76" s="6">
        <v>4</v>
      </c>
      <c r="F76" s="6" t="s">
        <v>216</v>
      </c>
      <c r="G76" s="17">
        <v>4</v>
      </c>
    </row>
    <row r="77" spans="1:7" ht="31.5">
      <c r="A77" s="9"/>
      <c r="B77" s="239"/>
      <c r="C77" s="21">
        <v>2</v>
      </c>
      <c r="D77" s="3" t="s">
        <v>299</v>
      </c>
      <c r="E77" s="6">
        <v>1</v>
      </c>
      <c r="F77" s="6" t="s">
        <v>224</v>
      </c>
      <c r="G77" s="17" t="s">
        <v>214</v>
      </c>
    </row>
    <row r="78" spans="1:7" ht="31.5">
      <c r="A78" s="9"/>
      <c r="B78" s="239"/>
      <c r="C78" s="22">
        <v>3</v>
      </c>
      <c r="D78" s="3" t="s">
        <v>300</v>
      </c>
      <c r="E78" s="2">
        <v>4</v>
      </c>
      <c r="F78" s="2" t="s">
        <v>220</v>
      </c>
      <c r="G78" s="13">
        <v>9</v>
      </c>
    </row>
    <row r="79" spans="1:7" ht="47.25">
      <c r="A79" s="9"/>
      <c r="B79" s="239"/>
      <c r="C79" s="21">
        <v>4</v>
      </c>
      <c r="D79" s="231" t="s">
        <v>301</v>
      </c>
      <c r="E79" s="2">
        <v>2</v>
      </c>
      <c r="F79" s="2" t="s">
        <v>220</v>
      </c>
      <c r="G79" s="13">
        <v>4</v>
      </c>
    </row>
    <row r="80" spans="1:7" ht="15.75">
      <c r="A80" s="9"/>
      <c r="B80" s="239"/>
      <c r="C80" s="22">
        <v>5</v>
      </c>
      <c r="D80" s="3" t="s">
        <v>302</v>
      </c>
      <c r="E80" s="2">
        <v>4</v>
      </c>
      <c r="F80" s="2" t="s">
        <v>248</v>
      </c>
      <c r="G80" s="13">
        <v>7</v>
      </c>
    </row>
    <row r="81" spans="1:7" ht="15.75">
      <c r="A81" s="9"/>
      <c r="B81" s="239"/>
      <c r="C81" s="21">
        <v>6</v>
      </c>
      <c r="D81" s="3" t="s">
        <v>112</v>
      </c>
      <c r="E81" s="2">
        <v>7.5</v>
      </c>
      <c r="F81" s="2" t="s">
        <v>220</v>
      </c>
      <c r="G81" s="13" t="s">
        <v>214</v>
      </c>
    </row>
    <row r="82" spans="1:7" ht="16.5" thickBot="1">
      <c r="A82" s="9"/>
      <c r="B82" s="239"/>
      <c r="C82" s="22">
        <v>7</v>
      </c>
      <c r="D82" s="3" t="s">
        <v>151</v>
      </c>
      <c r="E82" s="2">
        <v>6</v>
      </c>
      <c r="F82" s="2" t="s">
        <v>214</v>
      </c>
      <c r="G82" s="13" t="s">
        <v>214</v>
      </c>
    </row>
    <row r="83" spans="1:7" ht="48" thickBot="1">
      <c r="A83" s="9"/>
      <c r="B83" s="240"/>
      <c r="C83" s="241" t="s">
        <v>249</v>
      </c>
      <c r="D83" s="237"/>
      <c r="E83" s="4">
        <f>SUM(E76:E82)</f>
        <v>28.5</v>
      </c>
      <c r="F83" s="7" t="s">
        <v>314</v>
      </c>
      <c r="G83" s="15">
        <f>SUM(G76:G82)</f>
        <v>24</v>
      </c>
    </row>
    <row r="84" spans="1:7" ht="12.75">
      <c r="A84" s="9"/>
      <c r="B84" s="242"/>
      <c r="C84" s="242"/>
      <c r="D84" s="242"/>
      <c r="E84" s="8"/>
      <c r="F84" s="8"/>
      <c r="G84" s="8"/>
    </row>
    <row r="85" spans="1:7" ht="15.75">
      <c r="A85" s="9"/>
      <c r="B85" s="23" t="s">
        <v>250</v>
      </c>
      <c r="C85" s="9"/>
      <c r="D85" s="9"/>
      <c r="E85" s="8"/>
      <c r="F85" s="8"/>
      <c r="G85" s="8"/>
    </row>
    <row r="86" spans="1:7" ht="15.75">
      <c r="A86" s="9"/>
      <c r="B86" s="23"/>
      <c r="C86" s="9"/>
      <c r="D86" s="9"/>
      <c r="E86" s="8"/>
      <c r="F86" s="8"/>
      <c r="G86" s="8"/>
    </row>
    <row r="87" spans="1:7" ht="15.75">
      <c r="A87" s="9"/>
      <c r="B87" s="23" t="s">
        <v>251</v>
      </c>
      <c r="C87" s="9"/>
      <c r="D87" s="9"/>
      <c r="E87" s="8"/>
      <c r="F87" s="8"/>
      <c r="G87" s="8"/>
    </row>
    <row r="88" spans="1:7" ht="15.75">
      <c r="A88" s="9"/>
      <c r="B88" s="23" t="s">
        <v>252</v>
      </c>
      <c r="C88" s="9"/>
      <c r="D88" s="9"/>
      <c r="E88" s="8"/>
      <c r="F88" s="8"/>
      <c r="G88" s="8"/>
    </row>
  </sheetData>
  <sheetProtection/>
  <mergeCells count="26">
    <mergeCell ref="B1:G1"/>
    <mergeCell ref="B2:G2"/>
    <mergeCell ref="B3:G3"/>
    <mergeCell ref="B4:B5"/>
    <mergeCell ref="C4:C5"/>
    <mergeCell ref="D4:D5"/>
    <mergeCell ref="E4:E5"/>
    <mergeCell ref="F4:F5"/>
    <mergeCell ref="G4:G5"/>
    <mergeCell ref="C66:D66"/>
    <mergeCell ref="B6:B16"/>
    <mergeCell ref="C16:D16"/>
    <mergeCell ref="B17:B25"/>
    <mergeCell ref="C25:D25"/>
    <mergeCell ref="B26:B36"/>
    <mergeCell ref="C36:D36"/>
    <mergeCell ref="B67:B75"/>
    <mergeCell ref="C75:D75"/>
    <mergeCell ref="B76:B83"/>
    <mergeCell ref="C83:D83"/>
    <mergeCell ref="B84:D84"/>
    <mergeCell ref="B37:B46"/>
    <mergeCell ref="C46:D46"/>
    <mergeCell ref="B47:B56"/>
    <mergeCell ref="C56:D56"/>
    <mergeCell ref="B57:B66"/>
  </mergeCells>
  <printOptions/>
  <pageMargins left="0.76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17"/>
  <sheetViews>
    <sheetView tabSelected="1" view="pageBreakPreview" zoomScale="50" zoomScaleNormal="60" zoomScaleSheetLayoutView="50" zoomScalePageLayoutView="0" workbookViewId="0" topLeftCell="A1">
      <selection activeCell="M10" sqref="M10"/>
    </sheetView>
  </sheetViews>
  <sheetFormatPr defaultColWidth="10.125" defaultRowHeight="12.75"/>
  <cols>
    <col min="1" max="5" width="4.375" style="25" customWidth="1"/>
    <col min="6" max="6" width="2.125" style="25" customWidth="1"/>
    <col min="7" max="11" width="5.00390625" style="25" customWidth="1"/>
    <col min="12" max="12" width="6.75390625" style="25" customWidth="1"/>
    <col min="13" max="13" width="10.75390625" style="227" customWidth="1"/>
    <col min="14" max="14" width="5.00390625" style="227" customWidth="1"/>
    <col min="15" max="16" width="5.00390625" style="228" customWidth="1"/>
    <col min="17" max="17" width="7.875" style="26" customWidth="1"/>
    <col min="18" max="18" width="5.00390625" style="26" customWidth="1"/>
    <col min="19" max="19" width="7.00390625" style="26" customWidth="1"/>
    <col min="20" max="20" width="11.125" style="26" customWidth="1"/>
    <col min="21" max="22" width="4.375" style="26" customWidth="1"/>
    <col min="23" max="24" width="6.125" style="26" customWidth="1"/>
    <col min="25" max="27" width="4.375" style="26" customWidth="1"/>
    <col min="28" max="28" width="4.375" style="67" customWidth="1"/>
    <col min="29" max="31" width="5.875" style="67" customWidth="1"/>
    <col min="32" max="42" width="5.875" style="25" customWidth="1"/>
    <col min="43" max="51" width="4.375" style="25" customWidth="1"/>
    <col min="52" max="52" width="3.875" style="25" customWidth="1"/>
    <col min="53" max="53" width="4.375" style="25" customWidth="1"/>
    <col min="54" max="54" width="3.875" style="25" customWidth="1"/>
    <col min="55" max="55" width="4.00390625" style="25" customWidth="1"/>
    <col min="56" max="56" width="5.375" style="25" customWidth="1"/>
    <col min="57" max="57" width="4.375" style="25" customWidth="1"/>
    <col min="58" max="58" width="5.00390625" style="25" customWidth="1"/>
    <col min="59" max="59" width="6.125" style="25" customWidth="1"/>
    <col min="60" max="60" width="6.00390625" style="25" customWidth="1"/>
    <col min="61" max="61" width="9.00390625" style="25" customWidth="1"/>
    <col min="62" max="62" width="5.00390625" style="25" customWidth="1"/>
    <col min="63" max="16384" width="10.125" style="25" customWidth="1"/>
  </cols>
  <sheetData>
    <row r="1" spans="13:58" ht="29.25" customHeight="1">
      <c r="M1" s="26"/>
      <c r="N1" s="26"/>
      <c r="O1" s="26"/>
      <c r="P1" s="26"/>
      <c r="Q1" s="733" t="s">
        <v>124</v>
      </c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  <c r="AG1" s="733"/>
      <c r="AH1" s="733"/>
      <c r="AI1" s="733"/>
      <c r="AJ1" s="733"/>
      <c r="AK1" s="733"/>
      <c r="AL1" s="733"/>
      <c r="AM1" s="733"/>
      <c r="AN1" s="733"/>
      <c r="AO1" s="733"/>
      <c r="AZ1" s="27"/>
      <c r="BA1" s="28"/>
      <c r="BB1" s="28"/>
      <c r="BC1" s="28"/>
      <c r="BD1" s="28"/>
      <c r="BE1" s="28"/>
      <c r="BF1" s="28"/>
    </row>
    <row r="2" spans="1:58" s="31" customFormat="1" ht="31.5" customHeight="1">
      <c r="A2" s="29" t="s">
        <v>198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/>
      <c r="BA2" s="28"/>
      <c r="BB2" s="28"/>
      <c r="BC2" s="28"/>
      <c r="BD2" s="28"/>
      <c r="BE2" s="28"/>
      <c r="BF2" s="28"/>
    </row>
    <row r="3" spans="1:58" ht="43.5" customHeight="1">
      <c r="A3" s="734" t="s">
        <v>88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34"/>
      <c r="AK3" s="734"/>
      <c r="AL3" s="734"/>
      <c r="AM3" s="734"/>
      <c r="AN3" s="734"/>
      <c r="AO3" s="734"/>
      <c r="AP3" s="734"/>
      <c r="AQ3" s="734"/>
      <c r="AR3" s="734"/>
      <c r="AS3" s="734"/>
      <c r="AT3" s="734"/>
      <c r="AU3" s="734"/>
      <c r="AV3" s="734"/>
      <c r="AW3" s="734"/>
      <c r="AX3" s="734"/>
      <c r="AY3" s="734"/>
      <c r="AZ3" s="32"/>
      <c r="BA3" s="33"/>
      <c r="BB3" s="33"/>
      <c r="BC3" s="33"/>
      <c r="BD3" s="33"/>
      <c r="BE3" s="33"/>
      <c r="BF3" s="33"/>
    </row>
    <row r="4" spans="2:58" ht="22.5" customHeight="1">
      <c r="B4" s="34" t="s">
        <v>0</v>
      </c>
      <c r="D4" s="35"/>
      <c r="E4" s="35"/>
      <c r="F4" s="35"/>
      <c r="G4" s="35"/>
      <c r="H4" s="35"/>
      <c r="I4" s="35"/>
      <c r="J4" s="35"/>
      <c r="K4" s="35"/>
      <c r="L4" s="35"/>
      <c r="M4" s="36"/>
      <c r="N4" s="36"/>
      <c r="O4" s="36"/>
      <c r="P4" s="36"/>
      <c r="Q4" s="36"/>
      <c r="R4" s="36"/>
      <c r="S4" s="36"/>
      <c r="T4" s="36"/>
      <c r="U4" s="735" t="s">
        <v>256</v>
      </c>
      <c r="V4" s="736"/>
      <c r="W4" s="736"/>
      <c r="X4" s="736"/>
      <c r="Y4" s="736"/>
      <c r="Z4" s="736"/>
      <c r="AA4" s="736"/>
      <c r="AB4" s="736"/>
      <c r="AC4" s="736"/>
      <c r="AD4" s="736"/>
      <c r="AE4" s="736"/>
      <c r="AF4" s="736"/>
      <c r="AG4" s="736"/>
      <c r="AH4" s="736"/>
      <c r="AI4" s="736"/>
      <c r="AJ4" s="37"/>
      <c r="AK4" s="37"/>
      <c r="AL4" s="37"/>
      <c r="AM4" s="37"/>
      <c r="AS4" s="737"/>
      <c r="AT4" s="737"/>
      <c r="AU4" s="737"/>
      <c r="AV4" s="737"/>
      <c r="AW4" s="737"/>
      <c r="AX4" s="737"/>
      <c r="AY4" s="737"/>
      <c r="AZ4" s="782" t="s">
        <v>118</v>
      </c>
      <c r="BA4" s="782"/>
      <c r="BB4" s="782"/>
      <c r="BC4" s="782"/>
      <c r="BD4" s="782"/>
      <c r="BE4" s="782"/>
      <c r="BF4" s="782"/>
    </row>
    <row r="5" spans="1:58" ht="52.5" customHeight="1">
      <c r="A5" s="296" t="s">
        <v>316</v>
      </c>
      <c r="B5" s="296"/>
      <c r="C5" s="296"/>
      <c r="D5" s="296"/>
      <c r="E5" s="296"/>
      <c r="F5" s="296"/>
      <c r="G5" s="296"/>
      <c r="H5" s="296"/>
      <c r="I5" s="296"/>
      <c r="J5" s="38"/>
      <c r="K5" s="38"/>
      <c r="L5" s="38"/>
      <c r="M5" s="683" t="s">
        <v>120</v>
      </c>
      <c r="N5" s="683"/>
      <c r="O5" s="683"/>
      <c r="P5" s="683"/>
      <c r="Q5" s="729" t="s">
        <v>267</v>
      </c>
      <c r="R5" s="729"/>
      <c r="S5" s="729"/>
      <c r="T5" s="729"/>
      <c r="U5" s="729"/>
      <c r="V5" s="729"/>
      <c r="W5" s="729"/>
      <c r="X5" s="729"/>
      <c r="Y5" s="39" t="s">
        <v>61</v>
      </c>
      <c r="Z5" s="39"/>
      <c r="AA5" s="39"/>
      <c r="AB5" s="39"/>
      <c r="AC5" s="39"/>
      <c r="AD5" s="730" t="s">
        <v>206</v>
      </c>
      <c r="AE5" s="730"/>
      <c r="AF5" s="730"/>
      <c r="AG5" s="730"/>
      <c r="AH5" s="730"/>
      <c r="AI5" s="730"/>
      <c r="AJ5" s="730"/>
      <c r="AK5" s="730"/>
      <c r="AL5" s="730"/>
      <c r="AM5" s="730"/>
      <c r="AN5" s="730"/>
      <c r="AO5" s="730"/>
      <c r="AP5" s="730"/>
      <c r="AQ5" s="730"/>
      <c r="AR5" s="738" t="s">
        <v>29</v>
      </c>
      <c r="AS5" s="738"/>
      <c r="AT5" s="738"/>
      <c r="AU5" s="738"/>
      <c r="AV5" s="738"/>
      <c r="AW5" s="738"/>
      <c r="AX5" s="738"/>
      <c r="AY5" s="738"/>
      <c r="AZ5" s="297"/>
      <c r="BA5" s="297"/>
      <c r="BB5" s="297"/>
      <c r="BC5" s="297"/>
      <c r="BD5" s="297"/>
      <c r="BE5" s="297"/>
      <c r="BF5" s="297"/>
    </row>
    <row r="6" spans="1:58" ht="15" customHeight="1">
      <c r="A6" s="40"/>
      <c r="B6" s="41"/>
      <c r="C6" s="38"/>
      <c r="D6" s="38"/>
      <c r="E6" s="38"/>
      <c r="F6" s="38"/>
      <c r="G6" s="38"/>
      <c r="I6" s="38"/>
      <c r="J6" s="38"/>
      <c r="K6" s="38"/>
      <c r="L6" s="38"/>
      <c r="M6" s="42"/>
      <c r="N6" s="42"/>
      <c r="O6" s="725" t="s">
        <v>87</v>
      </c>
      <c r="P6" s="726"/>
      <c r="Q6" s="726"/>
      <c r="R6" s="726"/>
      <c r="S6" s="726"/>
      <c r="T6" s="726"/>
      <c r="U6" s="726"/>
      <c r="V6" s="726"/>
      <c r="W6" s="726"/>
      <c r="X6" s="726"/>
      <c r="Y6" s="42"/>
      <c r="Z6" s="43"/>
      <c r="AA6" s="44"/>
      <c r="AB6" s="44"/>
      <c r="AC6" s="44"/>
      <c r="AD6" s="727" t="s">
        <v>62</v>
      </c>
      <c r="AE6" s="728"/>
      <c r="AF6" s="728"/>
      <c r="AG6" s="728"/>
      <c r="AH6" s="728"/>
      <c r="AI6" s="728"/>
      <c r="AJ6" s="728"/>
      <c r="AK6" s="728"/>
      <c r="AL6" s="728"/>
      <c r="AM6" s="728"/>
      <c r="AN6" s="728"/>
      <c r="AO6" s="728"/>
      <c r="AP6" s="728"/>
      <c r="AQ6" s="728"/>
      <c r="AR6" s="45"/>
      <c r="AS6" s="46"/>
      <c r="AT6" s="46"/>
      <c r="AU6" s="46"/>
      <c r="AV6" s="46"/>
      <c r="AW6" s="46"/>
      <c r="AX6" s="46"/>
      <c r="AY6" s="46"/>
      <c r="AZ6" s="47"/>
      <c r="BA6" s="47"/>
      <c r="BB6" s="47"/>
      <c r="BC6" s="47"/>
      <c r="BD6" s="47"/>
      <c r="BE6" s="47"/>
      <c r="BF6" s="47"/>
    </row>
    <row r="7" spans="2:59" ht="44.25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731" t="s">
        <v>133</v>
      </c>
      <c r="N7" s="731"/>
      <c r="O7" s="731"/>
      <c r="P7" s="731"/>
      <c r="Q7" s="731"/>
      <c r="R7" s="731"/>
      <c r="S7" s="731"/>
      <c r="T7" s="681" t="s">
        <v>152</v>
      </c>
      <c r="U7" s="681"/>
      <c r="V7" s="681"/>
      <c r="W7" s="681"/>
      <c r="X7" s="681"/>
      <c r="Y7" s="681"/>
      <c r="Z7" s="681"/>
      <c r="AA7" s="681"/>
      <c r="AB7" s="681"/>
      <c r="AC7" s="681"/>
      <c r="AD7" s="681"/>
      <c r="AE7" s="681"/>
      <c r="AF7" s="681"/>
      <c r="AG7" s="681"/>
      <c r="AH7" s="681"/>
      <c r="AI7" s="681"/>
      <c r="AJ7" s="681"/>
      <c r="AK7" s="681"/>
      <c r="AL7" s="681"/>
      <c r="AM7" s="681"/>
      <c r="AN7" s="49"/>
      <c r="AO7" s="49"/>
      <c r="AP7" s="49"/>
      <c r="AQ7" s="49"/>
      <c r="AR7" s="675" t="s">
        <v>9</v>
      </c>
      <c r="AS7" s="675"/>
      <c r="AT7" s="675"/>
      <c r="AU7" s="675"/>
      <c r="AV7" s="675"/>
      <c r="AW7" s="675"/>
      <c r="AX7" s="675"/>
      <c r="AY7" s="297" t="s">
        <v>205</v>
      </c>
      <c r="AZ7" s="297"/>
      <c r="BA7" s="297"/>
      <c r="BB7" s="297"/>
      <c r="BC7" s="297"/>
      <c r="BD7" s="297"/>
      <c r="BE7" s="297"/>
      <c r="BF7" s="297"/>
      <c r="BG7" s="297"/>
    </row>
    <row r="8" spans="2:58" ht="14.25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2"/>
      <c r="N8" s="42"/>
      <c r="O8" s="42"/>
      <c r="P8" s="42"/>
      <c r="Q8" s="42"/>
      <c r="R8" s="42"/>
      <c r="S8" s="42"/>
      <c r="T8" s="676" t="s">
        <v>63</v>
      </c>
      <c r="U8" s="677"/>
      <c r="V8" s="677"/>
      <c r="W8" s="677"/>
      <c r="X8" s="677"/>
      <c r="Y8" s="677"/>
      <c r="Z8" s="677"/>
      <c r="AA8" s="677"/>
      <c r="AB8" s="677"/>
      <c r="AC8" s="677"/>
      <c r="AD8" s="677"/>
      <c r="AE8" s="677"/>
      <c r="AF8" s="677"/>
      <c r="AG8" s="677"/>
      <c r="AH8" s="677"/>
      <c r="AI8" s="677"/>
      <c r="AJ8" s="677"/>
      <c r="AK8" s="677"/>
      <c r="AL8" s="677"/>
      <c r="AM8" s="677"/>
      <c r="AN8" s="677"/>
      <c r="AO8" s="677"/>
      <c r="AP8" s="677"/>
      <c r="AQ8" s="677"/>
      <c r="AR8" s="45"/>
      <c r="AS8" s="50"/>
      <c r="AT8" s="50"/>
      <c r="AU8" s="50"/>
      <c r="AV8" s="50"/>
      <c r="AW8" s="50"/>
      <c r="AX8" s="50"/>
      <c r="AY8" s="45"/>
      <c r="AZ8" s="45"/>
      <c r="BA8" s="45"/>
      <c r="BB8" s="45"/>
      <c r="BC8" s="45"/>
      <c r="BD8" s="45"/>
      <c r="BE8" s="45"/>
      <c r="BF8" s="45"/>
    </row>
    <row r="9" spans="2:59" ht="26.25">
      <c r="B9" s="51" t="s">
        <v>38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683" t="s">
        <v>134</v>
      </c>
      <c r="N9" s="683"/>
      <c r="O9" s="683"/>
      <c r="P9" s="683"/>
      <c r="Q9" s="683"/>
      <c r="R9" s="683"/>
      <c r="S9" s="683"/>
      <c r="T9" s="684" t="s">
        <v>275</v>
      </c>
      <c r="U9" s="684"/>
      <c r="V9" s="684"/>
      <c r="W9" s="684"/>
      <c r="X9" s="684"/>
      <c r="Y9" s="684"/>
      <c r="Z9" s="684"/>
      <c r="AA9" s="684"/>
      <c r="AB9" s="684"/>
      <c r="AC9" s="684"/>
      <c r="AD9" s="684"/>
      <c r="AE9" s="684"/>
      <c r="AF9" s="684"/>
      <c r="AG9" s="684"/>
      <c r="AH9" s="684"/>
      <c r="AI9" s="684"/>
      <c r="AJ9" s="684"/>
      <c r="AK9" s="684"/>
      <c r="AL9" s="684"/>
      <c r="AM9" s="684"/>
      <c r="AN9" s="684"/>
      <c r="AO9" s="684"/>
      <c r="AP9" s="684"/>
      <c r="AQ9" s="684"/>
      <c r="AR9" s="680" t="s">
        <v>45</v>
      </c>
      <c r="AS9" s="680"/>
      <c r="AT9" s="680"/>
      <c r="AU9" s="680"/>
      <c r="AV9" s="680"/>
      <c r="AW9" s="680"/>
      <c r="AX9" s="680"/>
      <c r="AY9" s="783" t="s">
        <v>43</v>
      </c>
      <c r="AZ9" s="783"/>
      <c r="BA9" s="783"/>
      <c r="BB9" s="783"/>
      <c r="BC9" s="783"/>
      <c r="BD9" s="783"/>
      <c r="BE9" s="783"/>
      <c r="BF9" s="783"/>
      <c r="BG9" s="783"/>
    </row>
    <row r="10" spans="2:58" ht="13.5" customHeight="1">
      <c r="B10" s="53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4"/>
      <c r="N10" s="54"/>
      <c r="O10" s="54"/>
      <c r="P10" s="54"/>
      <c r="Q10" s="54"/>
      <c r="R10" s="54"/>
      <c r="S10" s="54"/>
      <c r="T10" s="676" t="s">
        <v>64</v>
      </c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7"/>
      <c r="AI10" s="677"/>
      <c r="AJ10" s="677"/>
      <c r="AK10" s="677"/>
      <c r="AL10" s="677"/>
      <c r="AM10" s="677"/>
      <c r="AN10" s="677"/>
      <c r="AO10" s="677"/>
      <c r="AP10" s="677"/>
      <c r="AQ10" s="677"/>
      <c r="AR10" s="45"/>
      <c r="AS10" s="55"/>
      <c r="AT10" s="55"/>
      <c r="AU10" s="55"/>
      <c r="AV10" s="55"/>
      <c r="AW10" s="55"/>
      <c r="AX10" s="55"/>
      <c r="AY10" s="55"/>
      <c r="AZ10" s="56"/>
      <c r="BA10" s="56"/>
      <c r="BB10" s="56"/>
      <c r="BC10" s="56"/>
      <c r="BD10" s="56"/>
      <c r="BE10" s="56"/>
      <c r="BF10" s="56"/>
    </row>
    <row r="11" spans="2:59" ht="43.5" customHeight="1">
      <c r="B11" s="700" t="s">
        <v>255</v>
      </c>
      <c r="C11" s="700"/>
      <c r="D11" s="700"/>
      <c r="E11" s="700"/>
      <c r="F11" s="700"/>
      <c r="G11" s="700"/>
      <c r="H11" s="700"/>
      <c r="I11" s="700"/>
      <c r="J11" s="700"/>
      <c r="K11" s="700"/>
      <c r="L11" s="57"/>
      <c r="M11" s="682" t="s">
        <v>65</v>
      </c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78" t="s">
        <v>102</v>
      </c>
      <c r="Z11" s="678"/>
      <c r="AA11" s="678"/>
      <c r="AB11" s="678"/>
      <c r="AC11" s="678"/>
      <c r="AD11" s="678"/>
      <c r="AE11" s="678"/>
      <c r="AF11" s="678"/>
      <c r="AG11" s="678"/>
      <c r="AH11" s="678"/>
      <c r="AI11" s="678"/>
      <c r="AJ11" s="678"/>
      <c r="AK11" s="678"/>
      <c r="AL11" s="678"/>
      <c r="AM11" s="678"/>
      <c r="AN11" s="58"/>
      <c r="AO11" s="58"/>
      <c r="AP11" s="58"/>
      <c r="AQ11" s="58"/>
      <c r="AR11" s="679" t="s">
        <v>46</v>
      </c>
      <c r="AS11" s="679"/>
      <c r="AT11" s="679"/>
      <c r="AU11" s="679"/>
      <c r="AV11" s="679"/>
      <c r="AW11" s="679"/>
      <c r="AY11" s="297" t="s">
        <v>121</v>
      </c>
      <c r="AZ11" s="297"/>
      <c r="BA11" s="297"/>
      <c r="BB11" s="297"/>
      <c r="BC11" s="297"/>
      <c r="BD11" s="297"/>
      <c r="BE11" s="297"/>
      <c r="BF11" s="297"/>
      <c r="BG11" s="297"/>
    </row>
    <row r="12" spans="2:58" ht="17.25" customHeight="1">
      <c r="B12" s="59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60"/>
      <c r="N12" s="60"/>
      <c r="O12" s="60"/>
      <c r="P12" s="60"/>
      <c r="Q12" s="61"/>
      <c r="R12" s="61"/>
      <c r="S12" s="61"/>
      <c r="T12" s="62"/>
      <c r="U12" s="63"/>
      <c r="V12" s="63"/>
      <c r="W12" s="63"/>
      <c r="X12" s="63"/>
      <c r="Y12" s="686" t="s">
        <v>66</v>
      </c>
      <c r="Z12" s="687"/>
      <c r="AA12" s="687"/>
      <c r="AB12" s="687"/>
      <c r="AC12" s="687"/>
      <c r="AD12" s="687"/>
      <c r="AE12" s="687"/>
      <c r="AF12" s="687"/>
      <c r="AG12" s="687"/>
      <c r="AH12" s="687"/>
      <c r="AI12" s="687"/>
      <c r="AJ12" s="687"/>
      <c r="AK12" s="687"/>
      <c r="AL12" s="687"/>
      <c r="AM12" s="687"/>
      <c r="AN12" s="63"/>
      <c r="AO12" s="63"/>
      <c r="AP12" s="63"/>
      <c r="AQ12" s="63"/>
      <c r="AR12" s="45"/>
      <c r="AS12" s="45"/>
      <c r="AT12" s="64"/>
      <c r="AU12" s="45"/>
      <c r="AV12" s="45"/>
      <c r="AW12" s="45"/>
      <c r="AX12" s="45"/>
      <c r="AY12" s="65"/>
      <c r="AZ12" s="750" t="s">
        <v>47</v>
      </c>
      <c r="BA12" s="750"/>
      <c r="BB12" s="750"/>
      <c r="BC12" s="750"/>
      <c r="BD12" s="750"/>
      <c r="BE12" s="750"/>
      <c r="BF12" s="750"/>
    </row>
    <row r="13" spans="2:58" ht="12" customHeight="1">
      <c r="B13" s="59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7"/>
      <c r="Z13" s="67"/>
      <c r="AA13" s="67"/>
      <c r="AB13" s="25"/>
      <c r="AC13" s="25"/>
      <c r="AD13" s="25"/>
      <c r="AE13" s="25"/>
      <c r="AN13" s="68"/>
      <c r="AO13" s="68"/>
      <c r="AP13" s="68"/>
      <c r="AQ13" s="68"/>
      <c r="AT13" s="69"/>
      <c r="AY13" s="48"/>
      <c r="AZ13" s="70"/>
      <c r="BA13" s="70"/>
      <c r="BB13" s="70"/>
      <c r="BC13" s="70"/>
      <c r="BD13" s="70"/>
      <c r="BE13" s="70"/>
      <c r="BF13" s="70"/>
    </row>
    <row r="14" spans="2:58" ht="22.5" customHeight="1">
      <c r="B14" s="59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685" t="s">
        <v>89</v>
      </c>
      <c r="N14" s="685"/>
      <c r="O14" s="685"/>
      <c r="P14" s="685"/>
      <c r="Q14" s="685"/>
      <c r="R14" s="685"/>
      <c r="S14" s="685"/>
      <c r="T14" s="685"/>
      <c r="U14" s="685"/>
      <c r="V14" s="685"/>
      <c r="W14" s="685"/>
      <c r="X14" s="685"/>
      <c r="Y14" s="746" t="s">
        <v>268</v>
      </c>
      <c r="Z14" s="746"/>
      <c r="AA14" s="746"/>
      <c r="AB14" s="746"/>
      <c r="AC14" s="746"/>
      <c r="AD14" s="746"/>
      <c r="AE14" s="746"/>
      <c r="AF14" s="746"/>
      <c r="AG14" s="746"/>
      <c r="AH14" s="746"/>
      <c r="AI14" s="746"/>
      <c r="AJ14" s="746"/>
      <c r="AK14" s="746"/>
      <c r="AL14" s="746"/>
      <c r="AM14" s="746"/>
      <c r="AN14" s="746"/>
      <c r="AO14" s="746"/>
      <c r="AP14" s="746"/>
      <c r="AQ14" s="68"/>
      <c r="AT14" s="69"/>
      <c r="AY14" s="48"/>
      <c r="AZ14" s="70"/>
      <c r="BA14" s="70"/>
      <c r="BB14" s="70"/>
      <c r="BC14" s="70"/>
      <c r="BD14" s="70"/>
      <c r="BE14" s="70"/>
      <c r="BF14" s="70"/>
    </row>
    <row r="15" spans="1:57" ht="30" customHeight="1" thickBot="1">
      <c r="A15" s="71"/>
      <c r="B15" s="71"/>
      <c r="C15" s="71"/>
      <c r="D15" s="71"/>
      <c r="E15" s="543" t="s">
        <v>145</v>
      </c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  <c r="AK15" s="543"/>
      <c r="AL15" s="543"/>
      <c r="AM15" s="543"/>
      <c r="AN15" s="543"/>
      <c r="AO15" s="543"/>
      <c r="AP15" s="543"/>
      <c r="AQ15" s="543"/>
      <c r="AR15" s="543"/>
      <c r="AS15" s="543"/>
      <c r="AT15" s="543"/>
      <c r="AU15" s="543"/>
      <c r="AV15" s="543"/>
      <c r="AW15" s="543"/>
      <c r="AX15" s="543"/>
      <c r="AY15" s="543"/>
      <c r="AZ15" s="543"/>
      <c r="BA15" s="543"/>
      <c r="BB15" s="543"/>
      <c r="BC15" s="543"/>
      <c r="BD15" s="543"/>
      <c r="BE15" s="543"/>
    </row>
    <row r="16" spans="1:57" ht="18" customHeight="1">
      <c r="A16" s="72"/>
      <c r="B16" s="72"/>
      <c r="C16" s="73"/>
      <c r="D16" s="72"/>
      <c r="E16" s="481" t="s">
        <v>10</v>
      </c>
      <c r="F16" s="271" t="s">
        <v>11</v>
      </c>
      <c r="G16" s="272"/>
      <c r="H16" s="272"/>
      <c r="I16" s="273"/>
      <c r="J16" s="274" t="s">
        <v>12</v>
      </c>
      <c r="K16" s="275"/>
      <c r="L16" s="275"/>
      <c r="M16" s="275"/>
      <c r="N16" s="276"/>
      <c r="O16" s="255" t="s">
        <v>13</v>
      </c>
      <c r="P16" s="256"/>
      <c r="Q16" s="256"/>
      <c r="R16" s="257"/>
      <c r="S16" s="256" t="s">
        <v>14</v>
      </c>
      <c r="T16" s="256"/>
      <c r="U16" s="256"/>
      <c r="V16" s="256"/>
      <c r="W16" s="257"/>
      <c r="X16" s="258" t="s">
        <v>15</v>
      </c>
      <c r="Y16" s="259"/>
      <c r="Z16" s="259"/>
      <c r="AA16" s="260"/>
      <c r="AB16" s="259" t="s">
        <v>16</v>
      </c>
      <c r="AC16" s="259"/>
      <c r="AD16" s="259"/>
      <c r="AE16" s="260"/>
      <c r="AF16" s="259" t="s">
        <v>17</v>
      </c>
      <c r="AG16" s="259"/>
      <c r="AH16" s="259"/>
      <c r="AI16" s="260"/>
      <c r="AJ16" s="259" t="s">
        <v>18</v>
      </c>
      <c r="AK16" s="259"/>
      <c r="AL16" s="259"/>
      <c r="AM16" s="260"/>
      <c r="AN16" s="258" t="s">
        <v>19</v>
      </c>
      <c r="AO16" s="259"/>
      <c r="AP16" s="259"/>
      <c r="AQ16" s="259"/>
      <c r="AR16" s="260"/>
      <c r="AS16" s="258" t="s">
        <v>20</v>
      </c>
      <c r="AT16" s="259"/>
      <c r="AU16" s="259"/>
      <c r="AV16" s="260"/>
      <c r="AW16" s="258" t="s">
        <v>21</v>
      </c>
      <c r="AX16" s="259"/>
      <c r="AY16" s="259"/>
      <c r="AZ16" s="260"/>
      <c r="BA16" s="258" t="s">
        <v>22</v>
      </c>
      <c r="BB16" s="259"/>
      <c r="BC16" s="259"/>
      <c r="BD16" s="259"/>
      <c r="BE16" s="260"/>
    </row>
    <row r="17" spans="1:57" ht="18" customHeight="1" thickBot="1">
      <c r="A17" s="72"/>
      <c r="B17" s="72"/>
      <c r="C17" s="73"/>
      <c r="D17" s="72"/>
      <c r="E17" s="482"/>
      <c r="F17" s="74">
        <v>1</v>
      </c>
      <c r="G17" s="75">
        <f aca="true" t="shared" si="0" ref="G17:BE17">F17+1</f>
        <v>2</v>
      </c>
      <c r="H17" s="75">
        <f t="shared" si="0"/>
        <v>3</v>
      </c>
      <c r="I17" s="76">
        <f t="shared" si="0"/>
        <v>4</v>
      </c>
      <c r="J17" s="74">
        <f t="shared" si="0"/>
        <v>5</v>
      </c>
      <c r="K17" s="75">
        <f t="shared" si="0"/>
        <v>6</v>
      </c>
      <c r="L17" s="75">
        <f t="shared" si="0"/>
        <v>7</v>
      </c>
      <c r="M17" s="75">
        <f t="shared" si="0"/>
        <v>8</v>
      </c>
      <c r="N17" s="76">
        <f t="shared" si="0"/>
        <v>9</v>
      </c>
      <c r="O17" s="74">
        <f t="shared" si="0"/>
        <v>10</v>
      </c>
      <c r="P17" s="75">
        <f t="shared" si="0"/>
        <v>11</v>
      </c>
      <c r="Q17" s="75">
        <f t="shared" si="0"/>
        <v>12</v>
      </c>
      <c r="R17" s="76">
        <f t="shared" si="0"/>
        <v>13</v>
      </c>
      <c r="S17" s="77">
        <f t="shared" si="0"/>
        <v>14</v>
      </c>
      <c r="T17" s="75">
        <f t="shared" si="0"/>
        <v>15</v>
      </c>
      <c r="U17" s="75">
        <f t="shared" si="0"/>
        <v>16</v>
      </c>
      <c r="V17" s="75">
        <f t="shared" si="0"/>
        <v>17</v>
      </c>
      <c r="W17" s="76">
        <f t="shared" si="0"/>
        <v>18</v>
      </c>
      <c r="X17" s="74">
        <f t="shared" si="0"/>
        <v>19</v>
      </c>
      <c r="Y17" s="75">
        <f t="shared" si="0"/>
        <v>20</v>
      </c>
      <c r="Z17" s="75">
        <f t="shared" si="0"/>
        <v>21</v>
      </c>
      <c r="AA17" s="76">
        <f t="shared" si="0"/>
        <v>22</v>
      </c>
      <c r="AB17" s="78">
        <f t="shared" si="0"/>
        <v>23</v>
      </c>
      <c r="AC17" s="78">
        <f t="shared" si="0"/>
        <v>24</v>
      </c>
      <c r="AD17" s="75">
        <f t="shared" si="0"/>
        <v>25</v>
      </c>
      <c r="AE17" s="76">
        <f t="shared" si="0"/>
        <v>26</v>
      </c>
      <c r="AF17" s="78">
        <f t="shared" si="0"/>
        <v>27</v>
      </c>
      <c r="AG17" s="77">
        <f t="shared" si="0"/>
        <v>28</v>
      </c>
      <c r="AH17" s="75">
        <f t="shared" si="0"/>
        <v>29</v>
      </c>
      <c r="AI17" s="76">
        <f t="shared" si="0"/>
        <v>30</v>
      </c>
      <c r="AJ17" s="78">
        <f t="shared" si="0"/>
        <v>31</v>
      </c>
      <c r="AK17" s="77">
        <f t="shared" si="0"/>
        <v>32</v>
      </c>
      <c r="AL17" s="75">
        <f t="shared" si="0"/>
        <v>33</v>
      </c>
      <c r="AM17" s="76">
        <f t="shared" si="0"/>
        <v>34</v>
      </c>
      <c r="AN17" s="78">
        <f t="shared" si="0"/>
        <v>35</v>
      </c>
      <c r="AO17" s="77">
        <f t="shared" si="0"/>
        <v>36</v>
      </c>
      <c r="AP17" s="75">
        <f t="shared" si="0"/>
        <v>37</v>
      </c>
      <c r="AQ17" s="75">
        <f t="shared" si="0"/>
        <v>38</v>
      </c>
      <c r="AR17" s="76">
        <f t="shared" si="0"/>
        <v>39</v>
      </c>
      <c r="AS17" s="79">
        <f t="shared" si="0"/>
        <v>40</v>
      </c>
      <c r="AT17" s="75">
        <f t="shared" si="0"/>
        <v>41</v>
      </c>
      <c r="AU17" s="75">
        <f t="shared" si="0"/>
        <v>42</v>
      </c>
      <c r="AV17" s="76">
        <f t="shared" si="0"/>
        <v>43</v>
      </c>
      <c r="AW17" s="74">
        <f t="shared" si="0"/>
        <v>44</v>
      </c>
      <c r="AX17" s="77">
        <f t="shared" si="0"/>
        <v>45</v>
      </c>
      <c r="AY17" s="75">
        <f t="shared" si="0"/>
        <v>46</v>
      </c>
      <c r="AZ17" s="76">
        <f t="shared" si="0"/>
        <v>47</v>
      </c>
      <c r="BA17" s="74">
        <f t="shared" si="0"/>
        <v>48</v>
      </c>
      <c r="BB17" s="77">
        <f t="shared" si="0"/>
        <v>49</v>
      </c>
      <c r="BC17" s="75">
        <f t="shared" si="0"/>
        <v>50</v>
      </c>
      <c r="BD17" s="75">
        <f t="shared" si="0"/>
        <v>51</v>
      </c>
      <c r="BE17" s="76">
        <f t="shared" si="0"/>
        <v>52</v>
      </c>
    </row>
    <row r="18" spans="1:57" ht="18" customHeight="1" thickTop="1">
      <c r="A18" s="72"/>
      <c r="B18" s="72"/>
      <c r="C18" s="80"/>
      <c r="D18" s="72"/>
      <c r="E18" s="81" t="s">
        <v>30</v>
      </c>
      <c r="F18" s="82"/>
      <c r="G18" s="83"/>
      <c r="H18" s="84"/>
      <c r="I18" s="85"/>
      <c r="J18" s="86"/>
      <c r="K18" s="87"/>
      <c r="L18" s="87">
        <v>18</v>
      </c>
      <c r="M18" s="87"/>
      <c r="N18" s="88"/>
      <c r="O18" s="86"/>
      <c r="P18" s="87"/>
      <c r="Q18" s="87"/>
      <c r="R18" s="88"/>
      <c r="S18" s="89"/>
      <c r="T18" s="90"/>
      <c r="U18" s="87"/>
      <c r="V18" s="87"/>
      <c r="W18" s="88"/>
      <c r="X18" s="87" t="s">
        <v>98</v>
      </c>
      <c r="Y18" s="87" t="s">
        <v>98</v>
      </c>
      <c r="Z18" s="87" t="s">
        <v>27</v>
      </c>
      <c r="AA18" s="88" t="s">
        <v>27</v>
      </c>
      <c r="AB18" s="90"/>
      <c r="AC18" s="90"/>
      <c r="AD18" s="87"/>
      <c r="AE18" s="88"/>
      <c r="AF18" s="90"/>
      <c r="AG18" s="90"/>
      <c r="AH18" s="87">
        <v>18</v>
      </c>
      <c r="AI18" s="88"/>
      <c r="AJ18" s="90"/>
      <c r="AK18" s="90"/>
      <c r="AL18" s="87"/>
      <c r="AM18" s="88"/>
      <c r="AN18" s="90"/>
      <c r="AO18" s="90"/>
      <c r="AP18" s="87"/>
      <c r="AQ18" s="87"/>
      <c r="AR18" s="88"/>
      <c r="AS18" s="86"/>
      <c r="AT18" s="87" t="s">
        <v>98</v>
      </c>
      <c r="AU18" s="87" t="s">
        <v>98</v>
      </c>
      <c r="AV18" s="87" t="s">
        <v>27</v>
      </c>
      <c r="AW18" s="86" t="s">
        <v>27</v>
      </c>
      <c r="AX18" s="87" t="s">
        <v>27</v>
      </c>
      <c r="AY18" s="87" t="s">
        <v>27</v>
      </c>
      <c r="AZ18" s="88" t="s">
        <v>27</v>
      </c>
      <c r="BA18" s="86" t="s">
        <v>27</v>
      </c>
      <c r="BB18" s="87" t="s">
        <v>27</v>
      </c>
      <c r="BC18" s="87" t="s">
        <v>27</v>
      </c>
      <c r="BD18" s="87" t="s">
        <v>27</v>
      </c>
      <c r="BE18" s="88" t="s">
        <v>27</v>
      </c>
    </row>
    <row r="19" spans="1:57" ht="18" customHeight="1">
      <c r="A19" s="72"/>
      <c r="B19" s="72"/>
      <c r="C19" s="80"/>
      <c r="D19" s="72"/>
      <c r="E19" s="91" t="s">
        <v>31</v>
      </c>
      <c r="F19" s="92"/>
      <c r="G19" s="93"/>
      <c r="H19" s="94"/>
      <c r="I19" s="95"/>
      <c r="J19" s="96"/>
      <c r="K19" s="97"/>
      <c r="L19" s="97">
        <v>18</v>
      </c>
      <c r="M19" s="97"/>
      <c r="N19" s="98"/>
      <c r="O19" s="96"/>
      <c r="P19" s="97"/>
      <c r="Q19" s="97"/>
      <c r="R19" s="98"/>
      <c r="S19" s="99"/>
      <c r="T19" s="99"/>
      <c r="U19" s="97"/>
      <c r="V19" s="97"/>
      <c r="W19" s="98"/>
      <c r="X19" s="87" t="s">
        <v>98</v>
      </c>
      <c r="Y19" s="87" t="s">
        <v>98</v>
      </c>
      <c r="Z19" s="87" t="s">
        <v>27</v>
      </c>
      <c r="AA19" s="88" t="s">
        <v>27</v>
      </c>
      <c r="AB19" s="90"/>
      <c r="AC19" s="99"/>
      <c r="AD19" s="97"/>
      <c r="AE19" s="98"/>
      <c r="AF19" s="99"/>
      <c r="AG19" s="99"/>
      <c r="AH19" s="97">
        <v>18</v>
      </c>
      <c r="AI19" s="98"/>
      <c r="AJ19" s="99"/>
      <c r="AK19" s="99"/>
      <c r="AL19" s="97"/>
      <c r="AM19" s="98"/>
      <c r="AN19" s="99"/>
      <c r="AO19" s="99"/>
      <c r="AP19" s="97"/>
      <c r="AQ19" s="97"/>
      <c r="AR19" s="98"/>
      <c r="AS19" s="96"/>
      <c r="AT19" s="87" t="s">
        <v>98</v>
      </c>
      <c r="AU19" s="87" t="s">
        <v>98</v>
      </c>
      <c r="AV19" s="87" t="s">
        <v>27</v>
      </c>
      <c r="AW19" s="86" t="s">
        <v>27</v>
      </c>
      <c r="AX19" s="87" t="s">
        <v>27</v>
      </c>
      <c r="AY19" s="87" t="s">
        <v>27</v>
      </c>
      <c r="AZ19" s="88" t="s">
        <v>27</v>
      </c>
      <c r="BA19" s="86" t="s">
        <v>27</v>
      </c>
      <c r="BB19" s="87" t="s">
        <v>27</v>
      </c>
      <c r="BC19" s="87" t="s">
        <v>27</v>
      </c>
      <c r="BD19" s="87" t="s">
        <v>27</v>
      </c>
      <c r="BE19" s="88" t="s">
        <v>27</v>
      </c>
    </row>
    <row r="20" spans="1:57" ht="18" customHeight="1">
      <c r="A20" s="72"/>
      <c r="B20" s="72"/>
      <c r="C20" s="80"/>
      <c r="D20" s="72"/>
      <c r="E20" s="91" t="s">
        <v>32</v>
      </c>
      <c r="F20" s="92"/>
      <c r="G20" s="93"/>
      <c r="H20" s="94"/>
      <c r="I20" s="95"/>
      <c r="J20" s="96"/>
      <c r="K20" s="97"/>
      <c r="L20" s="97">
        <v>18</v>
      </c>
      <c r="M20" s="97"/>
      <c r="N20" s="98"/>
      <c r="O20" s="96"/>
      <c r="P20" s="97"/>
      <c r="Q20" s="97"/>
      <c r="R20" s="98"/>
      <c r="S20" s="99"/>
      <c r="T20" s="99"/>
      <c r="U20" s="97"/>
      <c r="V20" s="97"/>
      <c r="W20" s="98"/>
      <c r="X20" s="87" t="s">
        <v>98</v>
      </c>
      <c r="Y20" s="87" t="s">
        <v>98</v>
      </c>
      <c r="Z20" s="87" t="s">
        <v>27</v>
      </c>
      <c r="AA20" s="88" t="s">
        <v>27</v>
      </c>
      <c r="AB20" s="90"/>
      <c r="AC20" s="99"/>
      <c r="AD20" s="97"/>
      <c r="AE20" s="98"/>
      <c r="AF20" s="99"/>
      <c r="AG20" s="99"/>
      <c r="AH20" s="97">
        <v>18</v>
      </c>
      <c r="AI20" s="98"/>
      <c r="AJ20" s="100"/>
      <c r="AK20" s="101"/>
      <c r="AL20" s="101"/>
      <c r="AM20" s="102"/>
      <c r="AN20" s="100"/>
      <c r="AO20" s="90"/>
      <c r="AP20" s="87"/>
      <c r="AQ20" s="87"/>
      <c r="AR20" s="88"/>
      <c r="AS20" s="86"/>
      <c r="AT20" s="87" t="s">
        <v>98</v>
      </c>
      <c r="AU20" s="87" t="s">
        <v>98</v>
      </c>
      <c r="AV20" s="87" t="s">
        <v>27</v>
      </c>
      <c r="AW20" s="86" t="s">
        <v>27</v>
      </c>
      <c r="AX20" s="90" t="s">
        <v>27</v>
      </c>
      <c r="AY20" s="87" t="s">
        <v>27</v>
      </c>
      <c r="AZ20" s="88" t="s">
        <v>27</v>
      </c>
      <c r="BA20" s="86" t="s">
        <v>27</v>
      </c>
      <c r="BB20" s="87" t="s">
        <v>27</v>
      </c>
      <c r="BC20" s="87" t="s">
        <v>27</v>
      </c>
      <c r="BD20" s="87" t="s">
        <v>27</v>
      </c>
      <c r="BE20" s="88" t="s">
        <v>27</v>
      </c>
    </row>
    <row r="21" spans="3:62" ht="12.75" customHeight="1" thickBot="1">
      <c r="C21" s="80"/>
      <c r="E21" s="103" t="s">
        <v>23</v>
      </c>
      <c r="F21" s="104"/>
      <c r="G21" s="105"/>
      <c r="H21" s="106"/>
      <c r="I21" s="107"/>
      <c r="J21" s="108"/>
      <c r="K21" s="109"/>
      <c r="L21" s="109">
        <v>18</v>
      </c>
      <c r="M21" s="109"/>
      <c r="N21" s="110"/>
      <c r="O21" s="108"/>
      <c r="P21" s="109"/>
      <c r="Q21" s="109"/>
      <c r="R21" s="110"/>
      <c r="S21" s="111"/>
      <c r="T21" s="111"/>
      <c r="U21" s="109"/>
      <c r="V21" s="109"/>
      <c r="W21" s="110"/>
      <c r="X21" s="108" t="s">
        <v>98</v>
      </c>
      <c r="Y21" s="109" t="s">
        <v>98</v>
      </c>
      <c r="Z21" s="112" t="s">
        <v>27</v>
      </c>
      <c r="AA21" s="113" t="s">
        <v>27</v>
      </c>
      <c r="AB21" s="114"/>
      <c r="AC21" s="109"/>
      <c r="AD21" s="109"/>
      <c r="AE21" s="110"/>
      <c r="AF21" s="115"/>
      <c r="AG21" s="109"/>
      <c r="AH21" s="109">
        <v>9</v>
      </c>
      <c r="AI21" s="110"/>
      <c r="AJ21" s="115"/>
      <c r="AK21" s="109" t="s">
        <v>98</v>
      </c>
      <c r="AL21" s="109" t="s">
        <v>28</v>
      </c>
      <c r="AM21" s="110" t="s">
        <v>28</v>
      </c>
      <c r="AN21" s="111" t="s">
        <v>28</v>
      </c>
      <c r="AO21" s="115" t="s">
        <v>28</v>
      </c>
      <c r="AP21" s="109" t="s">
        <v>28</v>
      </c>
      <c r="AQ21" s="109" t="s">
        <v>90</v>
      </c>
      <c r="AR21" s="111" t="s">
        <v>90</v>
      </c>
      <c r="AS21" s="108" t="s">
        <v>90</v>
      </c>
      <c r="AT21" s="108" t="s">
        <v>90</v>
      </c>
      <c r="AU21" s="109" t="s">
        <v>37</v>
      </c>
      <c r="AV21" s="110" t="s">
        <v>37</v>
      </c>
      <c r="AW21" s="108"/>
      <c r="AX21" s="111"/>
      <c r="AY21" s="109"/>
      <c r="AZ21" s="110"/>
      <c r="BA21" s="108"/>
      <c r="BB21" s="111"/>
      <c r="BC21" s="109"/>
      <c r="BD21" s="109"/>
      <c r="BE21" s="110"/>
      <c r="BF21" s="48"/>
      <c r="BG21" s="48"/>
      <c r="BH21" s="48"/>
      <c r="BI21" s="48"/>
      <c r="BJ21" s="48"/>
    </row>
    <row r="22" spans="2:64" s="116" customFormat="1" ht="15.75">
      <c r="B22" s="117"/>
      <c r="D22" s="117" t="s">
        <v>24</v>
      </c>
      <c r="H22" s="118"/>
      <c r="I22" s="119" t="s">
        <v>33</v>
      </c>
      <c r="J22" s="119"/>
      <c r="K22" s="119"/>
      <c r="L22" s="120" t="s">
        <v>44</v>
      </c>
      <c r="M22" s="701" t="s">
        <v>100</v>
      </c>
      <c r="N22" s="701"/>
      <c r="O22" s="701"/>
      <c r="P22" s="701"/>
      <c r="Q22" s="701"/>
      <c r="R22" s="701"/>
      <c r="S22" s="701"/>
      <c r="T22" s="702"/>
      <c r="U22" s="121" t="s">
        <v>98</v>
      </c>
      <c r="V22" s="119" t="s">
        <v>25</v>
      </c>
      <c r="W22" s="119"/>
      <c r="X22" s="119"/>
      <c r="Z22" s="121" t="s">
        <v>28</v>
      </c>
      <c r="AA22" s="119" t="s">
        <v>3</v>
      </c>
      <c r="AB22" s="119"/>
      <c r="AC22" s="119"/>
      <c r="AD22" s="121" t="s">
        <v>90</v>
      </c>
      <c r="AE22" s="688" t="s">
        <v>106</v>
      </c>
      <c r="AF22" s="689"/>
      <c r="AG22" s="689"/>
      <c r="AH22" s="689"/>
      <c r="AI22" s="689"/>
      <c r="AJ22" s="690"/>
      <c r="AK22" s="121" t="s">
        <v>99</v>
      </c>
      <c r="AL22" s="688" t="s">
        <v>105</v>
      </c>
      <c r="AM22" s="689"/>
      <c r="AN22" s="689"/>
      <c r="AO22" s="689"/>
      <c r="AP22" s="689"/>
      <c r="AQ22" s="689"/>
      <c r="AR22" s="690"/>
      <c r="AS22" s="121" t="s">
        <v>37</v>
      </c>
      <c r="AT22" s="688" t="s">
        <v>104</v>
      </c>
      <c r="AU22" s="689"/>
      <c r="AV22" s="689"/>
      <c r="AW22" s="689"/>
      <c r="AX22" s="689"/>
      <c r="AY22" s="689"/>
      <c r="AZ22" s="689"/>
      <c r="BA22" s="689"/>
      <c r="BC22" s="122" t="s">
        <v>27</v>
      </c>
      <c r="BD22" s="116" t="s">
        <v>26</v>
      </c>
      <c r="BG22" s="117"/>
      <c r="BH22" s="366"/>
      <c r="BI22" s="366"/>
      <c r="BJ22" s="366"/>
      <c r="BK22" s="366"/>
      <c r="BL22" s="366"/>
    </row>
    <row r="23" spans="1:54" s="116" customFormat="1" ht="12" customHeight="1">
      <c r="A23" s="117"/>
      <c r="E23" s="119"/>
      <c r="F23" s="119"/>
      <c r="G23" s="119"/>
      <c r="H23" s="119"/>
      <c r="I23" s="123"/>
      <c r="J23" s="123"/>
      <c r="AE23" s="119"/>
      <c r="AF23" s="119"/>
      <c r="AH23" s="124"/>
      <c r="AI23" s="119"/>
      <c r="AJ23" s="119"/>
      <c r="AK23" s="119"/>
      <c r="AL23" s="119"/>
      <c r="AM23" s="119"/>
      <c r="AN23" s="125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</row>
    <row r="24" spans="1:62" s="127" customFormat="1" ht="18" customHeight="1" thickBot="1">
      <c r="A24" s="72"/>
      <c r="B24" s="72"/>
      <c r="C24" s="71" t="s">
        <v>53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48" t="s">
        <v>57</v>
      </c>
      <c r="X24" s="748"/>
      <c r="Y24" s="748"/>
      <c r="Z24" s="748"/>
      <c r="AA24" s="748"/>
      <c r="AB24" s="748"/>
      <c r="AC24" s="748"/>
      <c r="AD24" s="748"/>
      <c r="AE24" s="748"/>
      <c r="AF24" s="748"/>
      <c r="AG24" s="748"/>
      <c r="AH24" s="748"/>
      <c r="AI24" s="748"/>
      <c r="AJ24" s="126"/>
      <c r="AK24" s="72"/>
      <c r="AL24" s="72"/>
      <c r="AM24" s="72"/>
      <c r="AN24" s="751" t="s">
        <v>58</v>
      </c>
      <c r="AO24" s="751"/>
      <c r="AP24" s="751"/>
      <c r="AQ24" s="751"/>
      <c r="AR24" s="751"/>
      <c r="AS24" s="751"/>
      <c r="AT24" s="751"/>
      <c r="AU24" s="751"/>
      <c r="AV24" s="751"/>
      <c r="AW24" s="751"/>
      <c r="AX24" s="751"/>
      <c r="AY24" s="751"/>
      <c r="AZ24" s="751"/>
      <c r="BA24" s="751"/>
      <c r="BB24" s="751"/>
      <c r="BC24" s="751"/>
      <c r="BD24" s="751"/>
      <c r="BE24" s="751"/>
      <c r="BF24" s="751"/>
      <c r="BG24" s="72"/>
      <c r="BH24" s="72"/>
      <c r="BI24" s="72"/>
      <c r="BJ24" s="72"/>
    </row>
    <row r="25" spans="1:62" s="127" customFormat="1" ht="18" customHeight="1">
      <c r="A25" s="72"/>
      <c r="B25" s="72"/>
      <c r="C25" s="72"/>
      <c r="D25" s="715" t="s">
        <v>10</v>
      </c>
      <c r="E25" s="711" t="s">
        <v>48</v>
      </c>
      <c r="F25" s="712"/>
      <c r="G25" s="717" t="s">
        <v>49</v>
      </c>
      <c r="H25" s="712"/>
      <c r="I25" s="703" t="s">
        <v>50</v>
      </c>
      <c r="J25" s="704"/>
      <c r="K25" s="711" t="s">
        <v>52</v>
      </c>
      <c r="L25" s="712"/>
      <c r="M25" s="711" t="s">
        <v>273</v>
      </c>
      <c r="N25" s="717"/>
      <c r="O25" s="712"/>
      <c r="P25" s="719" t="s">
        <v>51</v>
      </c>
      <c r="Q25" s="720"/>
      <c r="R25" s="707" t="s">
        <v>56</v>
      </c>
      <c r="S25" s="708"/>
      <c r="T25" s="72"/>
      <c r="U25" s="72"/>
      <c r="V25" s="72"/>
      <c r="W25" s="535" t="s">
        <v>54</v>
      </c>
      <c r="X25" s="536"/>
      <c r="Y25" s="536"/>
      <c r="Z25" s="536"/>
      <c r="AA25" s="536"/>
      <c r="AB25" s="536"/>
      <c r="AC25" s="536"/>
      <c r="AD25" s="537"/>
      <c r="AE25" s="532" t="s">
        <v>4</v>
      </c>
      <c r="AF25" s="536"/>
      <c r="AG25" s="537"/>
      <c r="AH25" s="749" t="s">
        <v>55</v>
      </c>
      <c r="AI25" s="536"/>
      <c r="AJ25" s="537"/>
      <c r="AK25" s="72"/>
      <c r="AL25" s="72"/>
      <c r="AM25" s="72"/>
      <c r="AN25" s="528" t="s">
        <v>59</v>
      </c>
      <c r="AO25" s="533"/>
      <c r="AP25" s="533"/>
      <c r="AQ25" s="533"/>
      <c r="AR25" s="533"/>
      <c r="AS25" s="533"/>
      <c r="AT25" s="533"/>
      <c r="AU25" s="529"/>
      <c r="AV25" s="532" t="s">
        <v>60</v>
      </c>
      <c r="AW25" s="533"/>
      <c r="AX25" s="533"/>
      <c r="AY25" s="533"/>
      <c r="AZ25" s="533"/>
      <c r="BA25" s="533"/>
      <c r="BB25" s="533"/>
      <c r="BC25" s="533"/>
      <c r="BD25" s="529"/>
      <c r="BE25" s="528" t="s">
        <v>4</v>
      </c>
      <c r="BF25" s="529"/>
      <c r="BG25" s="72"/>
      <c r="BH25" s="72"/>
      <c r="BI25" s="72"/>
      <c r="BJ25" s="72"/>
    </row>
    <row r="26" spans="1:62" s="127" customFormat="1" ht="30.75" customHeight="1" thickBot="1">
      <c r="A26" s="72"/>
      <c r="B26" s="72"/>
      <c r="C26" s="72"/>
      <c r="D26" s="716"/>
      <c r="E26" s="713"/>
      <c r="F26" s="714"/>
      <c r="G26" s="718"/>
      <c r="H26" s="714"/>
      <c r="I26" s="705"/>
      <c r="J26" s="706"/>
      <c r="K26" s="713"/>
      <c r="L26" s="714"/>
      <c r="M26" s="713"/>
      <c r="N26" s="718"/>
      <c r="O26" s="714"/>
      <c r="P26" s="721"/>
      <c r="Q26" s="721"/>
      <c r="R26" s="709"/>
      <c r="S26" s="710"/>
      <c r="T26" s="72"/>
      <c r="U26" s="72"/>
      <c r="V26" s="72"/>
      <c r="W26" s="538"/>
      <c r="X26" s="539"/>
      <c r="Y26" s="539"/>
      <c r="Z26" s="539"/>
      <c r="AA26" s="539"/>
      <c r="AB26" s="539"/>
      <c r="AC26" s="539"/>
      <c r="AD26" s="540"/>
      <c r="AE26" s="538"/>
      <c r="AF26" s="539"/>
      <c r="AG26" s="540"/>
      <c r="AH26" s="538"/>
      <c r="AI26" s="539"/>
      <c r="AJ26" s="540"/>
      <c r="AK26" s="72"/>
      <c r="AL26" s="72"/>
      <c r="AM26" s="72"/>
      <c r="AN26" s="530"/>
      <c r="AO26" s="534"/>
      <c r="AP26" s="534"/>
      <c r="AQ26" s="534"/>
      <c r="AR26" s="534"/>
      <c r="AS26" s="534"/>
      <c r="AT26" s="534"/>
      <c r="AU26" s="531"/>
      <c r="AV26" s="530"/>
      <c r="AW26" s="534"/>
      <c r="AX26" s="534"/>
      <c r="AY26" s="534"/>
      <c r="AZ26" s="534"/>
      <c r="BA26" s="534"/>
      <c r="BB26" s="534"/>
      <c r="BC26" s="534"/>
      <c r="BD26" s="531"/>
      <c r="BE26" s="530"/>
      <c r="BF26" s="531"/>
      <c r="BG26" s="72"/>
      <c r="BH26" s="72"/>
      <c r="BI26" s="72"/>
      <c r="BJ26" s="72"/>
    </row>
    <row r="27" spans="1:62" s="127" customFormat="1" ht="18" customHeight="1" thickBot="1">
      <c r="A27" s="72"/>
      <c r="B27" s="72"/>
      <c r="C27" s="72"/>
      <c r="D27" s="81" t="s">
        <v>30</v>
      </c>
      <c r="E27" s="618">
        <v>36</v>
      </c>
      <c r="F27" s="619"/>
      <c r="G27" s="618">
        <v>4</v>
      </c>
      <c r="H27" s="619"/>
      <c r="I27" s="620"/>
      <c r="J27" s="620"/>
      <c r="K27" s="487"/>
      <c r="L27" s="489"/>
      <c r="M27" s="487"/>
      <c r="N27" s="488"/>
      <c r="O27" s="489"/>
      <c r="P27" s="691">
        <v>12</v>
      </c>
      <c r="Q27" s="692"/>
      <c r="R27" s="487">
        <v>52</v>
      </c>
      <c r="S27" s="489"/>
      <c r="T27" s="72"/>
      <c r="U27" s="72"/>
      <c r="V27" s="72"/>
      <c r="W27" s="747"/>
      <c r="X27" s="526"/>
      <c r="Y27" s="526"/>
      <c r="Z27" s="526"/>
      <c r="AA27" s="526"/>
      <c r="AB27" s="526"/>
      <c r="AC27" s="526"/>
      <c r="AD27" s="527"/>
      <c r="AE27" s="613"/>
      <c r="AF27" s="526"/>
      <c r="AG27" s="527"/>
      <c r="AH27" s="613"/>
      <c r="AI27" s="526"/>
      <c r="AJ27" s="527"/>
      <c r="AK27" s="72"/>
      <c r="AL27" s="72"/>
      <c r="AM27" s="72"/>
      <c r="AN27" s="614" t="s">
        <v>106</v>
      </c>
      <c r="AO27" s="615"/>
      <c r="AP27" s="615"/>
      <c r="AQ27" s="615"/>
      <c r="AR27" s="615"/>
      <c r="AS27" s="615"/>
      <c r="AT27" s="615"/>
      <c r="AU27" s="616"/>
      <c r="AV27" s="519" t="s">
        <v>119</v>
      </c>
      <c r="AW27" s="520"/>
      <c r="AX27" s="520"/>
      <c r="AY27" s="520"/>
      <c r="AZ27" s="520"/>
      <c r="BA27" s="520"/>
      <c r="BB27" s="520"/>
      <c r="BC27" s="520"/>
      <c r="BD27" s="521"/>
      <c r="BE27" s="517">
        <v>8</v>
      </c>
      <c r="BF27" s="518"/>
      <c r="BG27" s="72"/>
      <c r="BH27" s="72"/>
      <c r="BI27" s="72"/>
      <c r="BJ27" s="72"/>
    </row>
    <row r="28" spans="1:62" s="127" customFormat="1" ht="18" customHeight="1" thickBot="1">
      <c r="A28" s="72"/>
      <c r="B28" s="72"/>
      <c r="C28" s="72"/>
      <c r="D28" s="91" t="s">
        <v>31</v>
      </c>
      <c r="E28" s="618">
        <v>36</v>
      </c>
      <c r="F28" s="619"/>
      <c r="G28" s="618">
        <v>4</v>
      </c>
      <c r="H28" s="619"/>
      <c r="I28" s="620"/>
      <c r="J28" s="620"/>
      <c r="K28" s="487"/>
      <c r="L28" s="489"/>
      <c r="M28" s="487"/>
      <c r="N28" s="488"/>
      <c r="O28" s="489"/>
      <c r="P28" s="691">
        <v>12</v>
      </c>
      <c r="Q28" s="692"/>
      <c r="R28" s="487">
        <v>52</v>
      </c>
      <c r="S28" s="489"/>
      <c r="T28" s="72"/>
      <c r="U28" s="72"/>
      <c r="V28" s="72"/>
      <c r="W28" s="699" t="s">
        <v>107</v>
      </c>
      <c r="X28" s="526"/>
      <c r="Y28" s="526"/>
      <c r="Z28" s="526"/>
      <c r="AA28" s="526"/>
      <c r="AB28" s="526"/>
      <c r="AC28" s="526"/>
      <c r="AD28" s="527"/>
      <c r="AE28" s="613" t="s">
        <v>108</v>
      </c>
      <c r="AF28" s="526"/>
      <c r="AG28" s="527"/>
      <c r="AH28" s="613" t="s">
        <v>148</v>
      </c>
      <c r="AI28" s="526"/>
      <c r="AJ28" s="527"/>
      <c r="AK28" s="72"/>
      <c r="AL28" s="72"/>
      <c r="AM28" s="72"/>
      <c r="AN28" s="522"/>
      <c r="AO28" s="523"/>
      <c r="AP28" s="523"/>
      <c r="AQ28" s="523"/>
      <c r="AR28" s="523"/>
      <c r="AS28" s="523"/>
      <c r="AT28" s="523"/>
      <c r="AU28" s="524"/>
      <c r="AV28" s="519"/>
      <c r="AW28" s="520"/>
      <c r="AX28" s="520"/>
      <c r="AY28" s="520"/>
      <c r="AZ28" s="520"/>
      <c r="BA28" s="520"/>
      <c r="BB28" s="520"/>
      <c r="BC28" s="520"/>
      <c r="BD28" s="521"/>
      <c r="BE28" s="517"/>
      <c r="BF28" s="518"/>
      <c r="BG28" s="72"/>
      <c r="BH28" s="72"/>
      <c r="BI28" s="72"/>
      <c r="BJ28" s="72"/>
    </row>
    <row r="29" spans="1:62" s="127" customFormat="1" ht="18" customHeight="1" thickBot="1">
      <c r="A29" s="72"/>
      <c r="B29" s="72"/>
      <c r="C29" s="72"/>
      <c r="D29" s="91" t="s">
        <v>32</v>
      </c>
      <c r="E29" s="618">
        <v>36</v>
      </c>
      <c r="F29" s="619"/>
      <c r="G29" s="618">
        <v>5</v>
      </c>
      <c r="H29" s="619"/>
      <c r="I29" s="620"/>
      <c r="J29" s="620"/>
      <c r="K29" s="487"/>
      <c r="L29" s="489"/>
      <c r="M29" s="487"/>
      <c r="N29" s="488"/>
      <c r="O29" s="489"/>
      <c r="P29" s="691">
        <v>12</v>
      </c>
      <c r="Q29" s="692"/>
      <c r="R29" s="487">
        <v>52</v>
      </c>
      <c r="S29" s="489"/>
      <c r="T29" s="72"/>
      <c r="U29" s="72"/>
      <c r="V29" s="72"/>
      <c r="W29" s="525"/>
      <c r="X29" s="526"/>
      <c r="Y29" s="526"/>
      <c r="Z29" s="526"/>
      <c r="AA29" s="526"/>
      <c r="AB29" s="526"/>
      <c r="AC29" s="526"/>
      <c r="AD29" s="527"/>
      <c r="AE29" s="613"/>
      <c r="AF29" s="526"/>
      <c r="AG29" s="527"/>
      <c r="AH29" s="613"/>
      <c r="AI29" s="526"/>
      <c r="AJ29" s="527"/>
      <c r="AK29" s="72"/>
      <c r="AL29" s="72"/>
      <c r="AM29" s="72"/>
      <c r="AN29" s="522"/>
      <c r="AO29" s="523"/>
      <c r="AP29" s="523"/>
      <c r="AQ29" s="523"/>
      <c r="AR29" s="523"/>
      <c r="AS29" s="523"/>
      <c r="AT29" s="523"/>
      <c r="AU29" s="524"/>
      <c r="AV29" s="519"/>
      <c r="AW29" s="520"/>
      <c r="AX29" s="520"/>
      <c r="AY29" s="520"/>
      <c r="AZ29" s="520"/>
      <c r="BA29" s="520"/>
      <c r="BB29" s="520"/>
      <c r="BC29" s="520"/>
      <c r="BD29" s="521"/>
      <c r="BE29" s="517"/>
      <c r="BF29" s="518"/>
      <c r="BG29" s="72"/>
      <c r="BH29" s="72"/>
      <c r="BI29" s="72"/>
      <c r="BJ29" s="72"/>
    </row>
    <row r="30" spans="1:62" s="127" customFormat="1" ht="18" customHeight="1" thickBot="1">
      <c r="A30" s="72"/>
      <c r="B30" s="72"/>
      <c r="C30" s="72"/>
      <c r="D30" s="103" t="s">
        <v>23</v>
      </c>
      <c r="E30" s="487">
        <v>27</v>
      </c>
      <c r="F30" s="489"/>
      <c r="G30" s="487">
        <v>3</v>
      </c>
      <c r="H30" s="489"/>
      <c r="I30" s="488">
        <v>5</v>
      </c>
      <c r="J30" s="488"/>
      <c r="K30" s="487">
        <v>2</v>
      </c>
      <c r="L30" s="489"/>
      <c r="M30" s="487">
        <v>4</v>
      </c>
      <c r="N30" s="488"/>
      <c r="O30" s="489"/>
      <c r="P30" s="490">
        <v>2</v>
      </c>
      <c r="Q30" s="491"/>
      <c r="R30" s="487">
        <v>43</v>
      </c>
      <c r="S30" s="489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</row>
    <row r="31" spans="1:62" s="127" customFormat="1" ht="18" customHeight="1" thickBot="1">
      <c r="A31" s="617" t="s">
        <v>93</v>
      </c>
      <c r="B31" s="617"/>
      <c r="C31" s="617"/>
      <c r="D31" s="617"/>
      <c r="E31" s="617"/>
      <c r="F31" s="617"/>
      <c r="G31" s="617"/>
      <c r="H31" s="617"/>
      <c r="I31" s="617"/>
      <c r="J31" s="617"/>
      <c r="K31" s="617"/>
      <c r="L31" s="617"/>
      <c r="M31" s="617"/>
      <c r="N31" s="617"/>
      <c r="O31" s="617"/>
      <c r="P31" s="617"/>
      <c r="Q31" s="617"/>
      <c r="R31" s="617"/>
      <c r="S31" s="617"/>
      <c r="T31" s="617"/>
      <c r="U31" s="617"/>
      <c r="V31" s="617"/>
      <c r="W31" s="617"/>
      <c r="X31" s="617"/>
      <c r="Y31" s="617"/>
      <c r="Z31" s="617"/>
      <c r="AA31" s="617"/>
      <c r="AB31" s="617"/>
      <c r="AC31" s="617"/>
      <c r="AD31" s="617"/>
      <c r="AE31" s="617"/>
      <c r="AF31" s="617"/>
      <c r="AG31" s="617"/>
      <c r="AH31" s="617"/>
      <c r="AI31" s="617"/>
      <c r="AJ31" s="617"/>
      <c r="AK31" s="617"/>
      <c r="AL31" s="617"/>
      <c r="AM31" s="617"/>
      <c r="AN31" s="617"/>
      <c r="AO31" s="617"/>
      <c r="AP31" s="617"/>
      <c r="AQ31" s="617"/>
      <c r="AR31" s="617"/>
      <c r="AS31" s="617"/>
      <c r="AT31" s="617"/>
      <c r="AU31" s="617"/>
      <c r="AV31" s="617"/>
      <c r="AW31" s="617"/>
      <c r="AX31" s="617"/>
      <c r="AY31" s="617"/>
      <c r="AZ31" s="617"/>
      <c r="BA31" s="617"/>
      <c r="BB31" s="617"/>
      <c r="BC31" s="617"/>
      <c r="BD31" s="617"/>
      <c r="BE31" s="617"/>
      <c r="BF31" s="617"/>
      <c r="BG31" s="617"/>
      <c r="BH31" s="617"/>
      <c r="BI31" s="617"/>
      <c r="BJ31" s="617"/>
    </row>
    <row r="32" spans="1:62" s="127" customFormat="1" ht="33" customHeight="1" thickBot="1">
      <c r="A32" s="72"/>
      <c r="B32" s="72"/>
      <c r="C32" s="72"/>
      <c r="D32" s="447" t="s">
        <v>67</v>
      </c>
      <c r="E32" s="722"/>
      <c r="F32" s="448"/>
      <c r="G32" s="502" t="s">
        <v>91</v>
      </c>
      <c r="H32" s="503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504"/>
      <c r="U32" s="499" t="s">
        <v>68</v>
      </c>
      <c r="V32" s="500"/>
      <c r="W32" s="500"/>
      <c r="X32" s="500"/>
      <c r="Y32" s="500"/>
      <c r="Z32" s="500"/>
      <c r="AA32" s="500"/>
      <c r="AB32" s="500"/>
      <c r="AC32" s="511" t="s">
        <v>80</v>
      </c>
      <c r="AD32" s="512"/>
      <c r="AE32" s="497" t="s">
        <v>71</v>
      </c>
      <c r="AF32" s="497"/>
      <c r="AG32" s="497"/>
      <c r="AH32" s="497"/>
      <c r="AI32" s="497"/>
      <c r="AJ32" s="497"/>
      <c r="AK32" s="497"/>
      <c r="AL32" s="497"/>
      <c r="AM32" s="497"/>
      <c r="AN32" s="498"/>
      <c r="AO32" s="469" t="s">
        <v>69</v>
      </c>
      <c r="AP32" s="470"/>
      <c r="AQ32" s="463" t="s">
        <v>92</v>
      </c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5"/>
      <c r="BG32" s="128"/>
      <c r="BH32" s="128"/>
      <c r="BI32" s="128"/>
      <c r="BJ32" s="72"/>
    </row>
    <row r="33" spans="1:62" s="127" customFormat="1" ht="22.5" customHeight="1" thickBot="1">
      <c r="A33" s="72"/>
      <c r="B33" s="72"/>
      <c r="C33" s="72"/>
      <c r="D33" s="449"/>
      <c r="E33" s="723"/>
      <c r="F33" s="450"/>
      <c r="G33" s="505"/>
      <c r="H33" s="506"/>
      <c r="I33" s="506"/>
      <c r="J33" s="506"/>
      <c r="K33" s="506"/>
      <c r="L33" s="506"/>
      <c r="M33" s="506"/>
      <c r="N33" s="506"/>
      <c r="O33" s="506"/>
      <c r="P33" s="506"/>
      <c r="Q33" s="506"/>
      <c r="R33" s="506"/>
      <c r="S33" s="506"/>
      <c r="T33" s="507"/>
      <c r="U33" s="453" t="s">
        <v>34</v>
      </c>
      <c r="V33" s="454"/>
      <c r="W33" s="453" t="s">
        <v>35</v>
      </c>
      <c r="X33" s="454"/>
      <c r="Y33" s="501" t="s">
        <v>70</v>
      </c>
      <c r="Z33" s="497"/>
      <c r="AA33" s="497"/>
      <c r="AB33" s="497"/>
      <c r="AC33" s="513"/>
      <c r="AD33" s="514"/>
      <c r="AE33" s="492" t="s">
        <v>76</v>
      </c>
      <c r="AF33" s="456"/>
      <c r="AG33" s="445" t="s">
        <v>72</v>
      </c>
      <c r="AH33" s="445"/>
      <c r="AI33" s="445"/>
      <c r="AJ33" s="445"/>
      <c r="AK33" s="445"/>
      <c r="AL33" s="445"/>
      <c r="AM33" s="445"/>
      <c r="AN33" s="446"/>
      <c r="AO33" s="471"/>
      <c r="AP33" s="472"/>
      <c r="AQ33" s="466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8"/>
      <c r="BG33" s="129"/>
      <c r="BH33" s="129"/>
      <c r="BI33" s="129"/>
      <c r="BJ33" s="72"/>
    </row>
    <row r="34" spans="1:62" s="127" customFormat="1" ht="19.5" customHeight="1" thickBot="1">
      <c r="A34" s="72"/>
      <c r="B34" s="72"/>
      <c r="C34" s="72"/>
      <c r="D34" s="449"/>
      <c r="E34" s="723"/>
      <c r="F34" s="450"/>
      <c r="G34" s="505"/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S34" s="506"/>
      <c r="T34" s="507"/>
      <c r="U34" s="455"/>
      <c r="V34" s="456"/>
      <c r="W34" s="455"/>
      <c r="X34" s="456"/>
      <c r="Y34" s="453" t="s">
        <v>74</v>
      </c>
      <c r="Z34" s="454"/>
      <c r="AA34" s="453" t="s">
        <v>75</v>
      </c>
      <c r="AB34" s="478"/>
      <c r="AC34" s="513"/>
      <c r="AD34" s="514"/>
      <c r="AE34" s="479"/>
      <c r="AF34" s="456"/>
      <c r="AG34" s="447" t="s">
        <v>1</v>
      </c>
      <c r="AH34" s="448"/>
      <c r="AI34" s="493" t="s">
        <v>36</v>
      </c>
      <c r="AJ34" s="494"/>
      <c r="AK34" s="495"/>
      <c r="AL34" s="495"/>
      <c r="AM34" s="495"/>
      <c r="AN34" s="496"/>
      <c r="AO34" s="471"/>
      <c r="AP34" s="472"/>
      <c r="AQ34" s="483" t="s">
        <v>94</v>
      </c>
      <c r="AR34" s="484"/>
      <c r="AS34" s="484"/>
      <c r="AT34" s="485"/>
      <c r="AU34" s="483" t="s">
        <v>97</v>
      </c>
      <c r="AV34" s="484"/>
      <c r="AW34" s="484"/>
      <c r="AX34" s="485"/>
      <c r="AY34" s="483" t="s">
        <v>95</v>
      </c>
      <c r="AZ34" s="484"/>
      <c r="BA34" s="484"/>
      <c r="BB34" s="485"/>
      <c r="BC34" s="483" t="s">
        <v>96</v>
      </c>
      <c r="BD34" s="484"/>
      <c r="BE34" s="484"/>
      <c r="BF34" s="485"/>
      <c r="BG34" s="130"/>
      <c r="BH34" s="130"/>
      <c r="BI34" s="130"/>
      <c r="BJ34" s="72"/>
    </row>
    <row r="35" spans="1:62" s="127" customFormat="1" ht="24" customHeight="1" thickBot="1">
      <c r="A35" s="72"/>
      <c r="B35" s="72"/>
      <c r="C35" s="72"/>
      <c r="D35" s="449"/>
      <c r="E35" s="723"/>
      <c r="F35" s="450"/>
      <c r="G35" s="505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7"/>
      <c r="U35" s="455"/>
      <c r="V35" s="456"/>
      <c r="W35" s="455"/>
      <c r="X35" s="456"/>
      <c r="Y35" s="455"/>
      <c r="Z35" s="456"/>
      <c r="AA35" s="455"/>
      <c r="AB35" s="479"/>
      <c r="AC35" s="513"/>
      <c r="AD35" s="514"/>
      <c r="AE35" s="479"/>
      <c r="AF35" s="456"/>
      <c r="AG35" s="449"/>
      <c r="AH35" s="450"/>
      <c r="AI35" s="453" t="s">
        <v>2</v>
      </c>
      <c r="AJ35" s="454"/>
      <c r="AK35" s="459" t="s">
        <v>73</v>
      </c>
      <c r="AL35" s="454"/>
      <c r="AM35" s="459" t="s">
        <v>77</v>
      </c>
      <c r="AN35" s="454"/>
      <c r="AO35" s="471"/>
      <c r="AP35" s="472"/>
      <c r="AQ35" s="460" t="s">
        <v>78</v>
      </c>
      <c r="AR35" s="461"/>
      <c r="AS35" s="461"/>
      <c r="AT35" s="461"/>
      <c r="AU35" s="461"/>
      <c r="AV35" s="461"/>
      <c r="AW35" s="461"/>
      <c r="AX35" s="461"/>
      <c r="AY35" s="461"/>
      <c r="AZ35" s="461"/>
      <c r="BA35" s="461"/>
      <c r="BB35" s="461"/>
      <c r="BC35" s="461"/>
      <c r="BD35" s="461"/>
      <c r="BE35" s="461"/>
      <c r="BF35" s="462"/>
      <c r="BG35" s="130"/>
      <c r="BH35" s="130"/>
      <c r="BI35" s="130"/>
      <c r="BJ35" s="72"/>
    </row>
    <row r="36" spans="1:62" s="127" customFormat="1" ht="24" customHeight="1" thickBot="1">
      <c r="A36" s="72"/>
      <c r="B36" s="72"/>
      <c r="C36" s="72"/>
      <c r="D36" s="449"/>
      <c r="E36" s="723"/>
      <c r="F36" s="450"/>
      <c r="G36" s="505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7"/>
      <c r="U36" s="455"/>
      <c r="V36" s="456"/>
      <c r="W36" s="455"/>
      <c r="X36" s="456"/>
      <c r="Y36" s="455"/>
      <c r="Z36" s="456"/>
      <c r="AA36" s="455"/>
      <c r="AB36" s="479"/>
      <c r="AC36" s="513"/>
      <c r="AD36" s="514"/>
      <c r="AE36" s="479"/>
      <c r="AF36" s="456"/>
      <c r="AG36" s="449"/>
      <c r="AH36" s="450"/>
      <c r="AI36" s="455"/>
      <c r="AJ36" s="456"/>
      <c r="AK36" s="455"/>
      <c r="AL36" s="456"/>
      <c r="AM36" s="455"/>
      <c r="AN36" s="456"/>
      <c r="AO36" s="471"/>
      <c r="AP36" s="472"/>
      <c r="AQ36" s="367">
        <v>1</v>
      </c>
      <c r="AR36" s="486"/>
      <c r="AS36" s="368">
        <v>2</v>
      </c>
      <c r="AT36" s="486"/>
      <c r="AU36" s="367">
        <v>3</v>
      </c>
      <c r="AV36" s="486"/>
      <c r="AW36" s="368">
        <v>4</v>
      </c>
      <c r="AX36" s="486"/>
      <c r="AY36" s="367">
        <v>5</v>
      </c>
      <c r="AZ36" s="486"/>
      <c r="BA36" s="368">
        <v>6</v>
      </c>
      <c r="BB36" s="486"/>
      <c r="BC36" s="367">
        <v>7</v>
      </c>
      <c r="BD36" s="486"/>
      <c r="BE36" s="367">
        <v>8</v>
      </c>
      <c r="BF36" s="368"/>
      <c r="BG36" s="131"/>
      <c r="BH36" s="130"/>
      <c r="BI36" s="130"/>
      <c r="BJ36" s="72"/>
    </row>
    <row r="37" spans="1:62" s="127" customFormat="1" ht="24" customHeight="1" thickBot="1">
      <c r="A37" s="72"/>
      <c r="B37" s="72"/>
      <c r="C37" s="72"/>
      <c r="D37" s="449"/>
      <c r="E37" s="723"/>
      <c r="F37" s="450"/>
      <c r="G37" s="505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7"/>
      <c r="U37" s="455"/>
      <c r="V37" s="456"/>
      <c r="W37" s="455"/>
      <c r="X37" s="456"/>
      <c r="Y37" s="455"/>
      <c r="Z37" s="456"/>
      <c r="AA37" s="455"/>
      <c r="AB37" s="479"/>
      <c r="AC37" s="513"/>
      <c r="AD37" s="514"/>
      <c r="AE37" s="479"/>
      <c r="AF37" s="456"/>
      <c r="AG37" s="449"/>
      <c r="AH37" s="450"/>
      <c r="AI37" s="455"/>
      <c r="AJ37" s="456"/>
      <c r="AK37" s="455"/>
      <c r="AL37" s="456"/>
      <c r="AM37" s="455"/>
      <c r="AN37" s="456"/>
      <c r="AO37" s="471"/>
      <c r="AP37" s="472"/>
      <c r="AQ37" s="483" t="s">
        <v>79</v>
      </c>
      <c r="AR37" s="484"/>
      <c r="AS37" s="484"/>
      <c r="AT37" s="484"/>
      <c r="AU37" s="484"/>
      <c r="AV37" s="484"/>
      <c r="AW37" s="484"/>
      <c r="AX37" s="484"/>
      <c r="AY37" s="484"/>
      <c r="AZ37" s="484"/>
      <c r="BA37" s="484"/>
      <c r="BB37" s="484"/>
      <c r="BC37" s="484"/>
      <c r="BD37" s="484"/>
      <c r="BE37" s="484"/>
      <c r="BF37" s="485"/>
      <c r="BG37" s="130"/>
      <c r="BH37" s="130"/>
      <c r="BI37" s="130"/>
      <c r="BJ37" s="72"/>
    </row>
    <row r="38" spans="1:62" s="127" customFormat="1" ht="28.5" customHeight="1" thickBot="1">
      <c r="A38" s="72"/>
      <c r="B38" s="72"/>
      <c r="C38" s="72"/>
      <c r="D38" s="451"/>
      <c r="E38" s="724"/>
      <c r="F38" s="452"/>
      <c r="G38" s="508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10"/>
      <c r="U38" s="457"/>
      <c r="V38" s="458"/>
      <c r="W38" s="457"/>
      <c r="X38" s="458"/>
      <c r="Y38" s="457"/>
      <c r="Z38" s="458"/>
      <c r="AA38" s="457"/>
      <c r="AB38" s="480"/>
      <c r="AC38" s="515"/>
      <c r="AD38" s="516"/>
      <c r="AE38" s="480"/>
      <c r="AF38" s="458"/>
      <c r="AG38" s="451"/>
      <c r="AH38" s="452"/>
      <c r="AI38" s="457"/>
      <c r="AJ38" s="458"/>
      <c r="AK38" s="457"/>
      <c r="AL38" s="458"/>
      <c r="AM38" s="457"/>
      <c r="AN38" s="458"/>
      <c r="AO38" s="473"/>
      <c r="AP38" s="474"/>
      <c r="AQ38" s="434">
        <v>18</v>
      </c>
      <c r="AR38" s="435"/>
      <c r="AS38" s="436">
        <v>18</v>
      </c>
      <c r="AT38" s="435"/>
      <c r="AU38" s="434">
        <v>18</v>
      </c>
      <c r="AV38" s="435"/>
      <c r="AW38" s="436">
        <v>18</v>
      </c>
      <c r="AX38" s="435"/>
      <c r="AY38" s="434">
        <v>18</v>
      </c>
      <c r="AZ38" s="435"/>
      <c r="BA38" s="436">
        <v>18</v>
      </c>
      <c r="BB38" s="545"/>
      <c r="BC38" s="541">
        <v>18</v>
      </c>
      <c r="BD38" s="542"/>
      <c r="BE38" s="543">
        <v>9</v>
      </c>
      <c r="BF38" s="544"/>
      <c r="BG38" s="130"/>
      <c r="BH38" s="130"/>
      <c r="BI38" s="130"/>
      <c r="BJ38" s="72"/>
    </row>
    <row r="39" spans="4:62" s="132" customFormat="1" ht="15.75" customHeight="1" thickBot="1">
      <c r="D39" s="475">
        <v>1</v>
      </c>
      <c r="E39" s="476"/>
      <c r="F39" s="477"/>
      <c r="G39" s="475">
        <v>2</v>
      </c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7"/>
      <c r="U39" s="437">
        <v>3</v>
      </c>
      <c r="V39" s="420"/>
      <c r="W39" s="437">
        <v>4</v>
      </c>
      <c r="X39" s="420"/>
      <c r="Y39" s="437">
        <v>5</v>
      </c>
      <c r="Z39" s="420"/>
      <c r="AA39" s="437">
        <v>6</v>
      </c>
      <c r="AB39" s="420"/>
      <c r="AC39" s="437">
        <v>7</v>
      </c>
      <c r="AD39" s="420"/>
      <c r="AE39" s="437">
        <v>8</v>
      </c>
      <c r="AF39" s="420"/>
      <c r="AG39" s="437">
        <v>9</v>
      </c>
      <c r="AH39" s="420"/>
      <c r="AI39" s="437">
        <v>10</v>
      </c>
      <c r="AJ39" s="420"/>
      <c r="AK39" s="437">
        <v>11</v>
      </c>
      <c r="AL39" s="420"/>
      <c r="AM39" s="437">
        <v>12</v>
      </c>
      <c r="AN39" s="420"/>
      <c r="AO39" s="437">
        <v>13</v>
      </c>
      <c r="AP39" s="420"/>
      <c r="AQ39" s="437">
        <v>14</v>
      </c>
      <c r="AR39" s="438"/>
      <c r="AS39" s="419">
        <v>15</v>
      </c>
      <c r="AT39" s="420"/>
      <c r="AU39" s="437">
        <v>16</v>
      </c>
      <c r="AV39" s="438"/>
      <c r="AW39" s="419">
        <v>17</v>
      </c>
      <c r="AX39" s="420"/>
      <c r="AY39" s="437">
        <v>18</v>
      </c>
      <c r="AZ39" s="438"/>
      <c r="BA39" s="419">
        <v>19</v>
      </c>
      <c r="BB39" s="420"/>
      <c r="BC39" s="437">
        <v>20</v>
      </c>
      <c r="BD39" s="438"/>
      <c r="BE39" s="419">
        <v>21</v>
      </c>
      <c r="BF39" s="420"/>
      <c r="BH39" s="133"/>
      <c r="BI39" s="133"/>
      <c r="BJ39" s="133"/>
    </row>
    <row r="40" spans="4:62" s="132" customFormat="1" ht="21" customHeight="1" thickBot="1">
      <c r="D40" s="575" t="s">
        <v>137</v>
      </c>
      <c r="E40" s="697"/>
      <c r="F40" s="697"/>
      <c r="G40" s="697"/>
      <c r="H40" s="697"/>
      <c r="I40" s="697"/>
      <c r="J40" s="697"/>
      <c r="K40" s="697"/>
      <c r="L40" s="697"/>
      <c r="M40" s="697"/>
      <c r="N40" s="697"/>
      <c r="O40" s="697"/>
      <c r="P40" s="697"/>
      <c r="Q40" s="697"/>
      <c r="R40" s="697"/>
      <c r="S40" s="697"/>
      <c r="T40" s="697"/>
      <c r="U40" s="697"/>
      <c r="V40" s="697"/>
      <c r="W40" s="697"/>
      <c r="X40" s="697"/>
      <c r="Y40" s="697"/>
      <c r="Z40" s="697"/>
      <c r="AA40" s="697"/>
      <c r="AB40" s="697"/>
      <c r="AC40" s="697"/>
      <c r="AD40" s="697"/>
      <c r="AE40" s="697"/>
      <c r="AF40" s="697"/>
      <c r="AG40" s="697"/>
      <c r="AH40" s="697"/>
      <c r="AI40" s="697"/>
      <c r="AJ40" s="697"/>
      <c r="AK40" s="697"/>
      <c r="AL40" s="697"/>
      <c r="AM40" s="697"/>
      <c r="AN40" s="697"/>
      <c r="AO40" s="697"/>
      <c r="AP40" s="697"/>
      <c r="AQ40" s="697"/>
      <c r="AR40" s="697"/>
      <c r="AS40" s="697"/>
      <c r="AT40" s="697"/>
      <c r="AU40" s="697"/>
      <c r="AV40" s="697"/>
      <c r="AW40" s="697"/>
      <c r="AX40" s="697"/>
      <c r="AY40" s="697"/>
      <c r="AZ40" s="697"/>
      <c r="BA40" s="697"/>
      <c r="BB40" s="697"/>
      <c r="BC40" s="697"/>
      <c r="BD40" s="697"/>
      <c r="BE40" s="697"/>
      <c r="BF40" s="698"/>
      <c r="BH40" s="133"/>
      <c r="BI40" s="133"/>
      <c r="BJ40" s="133"/>
    </row>
    <row r="41" spans="4:62" s="69" customFormat="1" ht="23.25" customHeight="1" thickBot="1">
      <c r="D41" s="732" t="s">
        <v>141</v>
      </c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3"/>
      <c r="AL41" s="413"/>
      <c r="AM41" s="413"/>
      <c r="AN41" s="413"/>
      <c r="AO41" s="413"/>
      <c r="AP41" s="413"/>
      <c r="AQ41" s="413"/>
      <c r="AR41" s="413"/>
      <c r="AS41" s="413"/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3"/>
      <c r="BE41" s="413"/>
      <c r="BF41" s="414"/>
      <c r="BH41" s="134"/>
      <c r="BI41" s="134"/>
      <c r="BJ41" s="134"/>
    </row>
    <row r="42" spans="4:62" s="69" customFormat="1" ht="27" customHeight="1">
      <c r="D42" s="330" t="s">
        <v>153</v>
      </c>
      <c r="E42" s="331"/>
      <c r="F42" s="332"/>
      <c r="G42" s="649" t="s">
        <v>110</v>
      </c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1"/>
      <c r="U42" s="440">
        <v>1</v>
      </c>
      <c r="V42" s="441"/>
      <c r="W42" s="323"/>
      <c r="X42" s="324"/>
      <c r="Y42" s="621"/>
      <c r="Z42" s="621"/>
      <c r="AA42" s="752"/>
      <c r="AB42" s="753"/>
      <c r="AC42" s="339">
        <v>4</v>
      </c>
      <c r="AD42" s="325"/>
      <c r="AE42" s="323">
        <f aca="true" t="shared" si="1" ref="AE42:AE48">AC42*30</f>
        <v>120</v>
      </c>
      <c r="AF42" s="324"/>
      <c r="AG42" s="325">
        <f aca="true" t="shared" si="2" ref="AG42:AG47">AI42+AK42+AM42</f>
        <v>72</v>
      </c>
      <c r="AH42" s="324"/>
      <c r="AI42" s="333">
        <v>36</v>
      </c>
      <c r="AJ42" s="334"/>
      <c r="AK42" s="298"/>
      <c r="AL42" s="299"/>
      <c r="AM42" s="325">
        <v>36</v>
      </c>
      <c r="AN42" s="324"/>
      <c r="AO42" s="339">
        <f aca="true" t="shared" si="3" ref="AO42:AO48">AE42-AG42</f>
        <v>48</v>
      </c>
      <c r="AP42" s="324"/>
      <c r="AQ42" s="339">
        <v>4</v>
      </c>
      <c r="AR42" s="439"/>
      <c r="AS42" s="326"/>
      <c r="AT42" s="327"/>
      <c r="AU42" s="440"/>
      <c r="AV42" s="441"/>
      <c r="AW42" s="326"/>
      <c r="AX42" s="327"/>
      <c r="AY42" s="440"/>
      <c r="AZ42" s="441"/>
      <c r="BA42" s="360"/>
      <c r="BB42" s="361"/>
      <c r="BC42" s="442"/>
      <c r="BD42" s="443"/>
      <c r="BE42" s="360"/>
      <c r="BF42" s="361"/>
      <c r="BH42" s="134"/>
      <c r="BI42" s="134"/>
      <c r="BJ42" s="134"/>
    </row>
    <row r="43" spans="4:62" s="69" customFormat="1" ht="27" customHeight="1">
      <c r="D43" s="283" t="s">
        <v>154</v>
      </c>
      <c r="E43" s="284"/>
      <c r="F43" s="285"/>
      <c r="G43" s="286" t="s">
        <v>264</v>
      </c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8"/>
      <c r="U43" s="267"/>
      <c r="V43" s="268"/>
      <c r="W43" s="289">
        <v>1</v>
      </c>
      <c r="X43" s="290"/>
      <c r="Y43" s="291"/>
      <c r="Z43" s="291"/>
      <c r="AA43" s="289"/>
      <c r="AB43" s="290"/>
      <c r="AC43" s="321">
        <v>3.5</v>
      </c>
      <c r="AD43" s="322"/>
      <c r="AE43" s="289">
        <f>AC43*30</f>
        <v>105</v>
      </c>
      <c r="AF43" s="290"/>
      <c r="AG43" s="291">
        <f t="shared" si="2"/>
        <v>72</v>
      </c>
      <c r="AH43" s="290"/>
      <c r="AI43" s="314">
        <v>36</v>
      </c>
      <c r="AJ43" s="295"/>
      <c r="AK43" s="289">
        <v>36</v>
      </c>
      <c r="AL43" s="295"/>
      <c r="AM43" s="291"/>
      <c r="AN43" s="290"/>
      <c r="AO43" s="314">
        <f>AE43-AG43</f>
        <v>33</v>
      </c>
      <c r="AP43" s="290"/>
      <c r="AQ43" s="314">
        <v>4</v>
      </c>
      <c r="AR43" s="295"/>
      <c r="AS43" s="265"/>
      <c r="AT43" s="266"/>
      <c r="AU43" s="267"/>
      <c r="AV43" s="277"/>
      <c r="AW43" s="269"/>
      <c r="AX43" s="270"/>
      <c r="AY43" s="263"/>
      <c r="AZ43" s="264"/>
      <c r="BA43" s="261"/>
      <c r="BB43" s="262"/>
      <c r="BC43" s="281"/>
      <c r="BD43" s="282"/>
      <c r="BE43" s="261"/>
      <c r="BF43" s="262"/>
      <c r="BH43" s="134"/>
      <c r="BI43" s="134"/>
      <c r="BJ43" s="134"/>
    </row>
    <row r="44" spans="4:62" s="69" customFormat="1" ht="27" customHeight="1">
      <c r="D44" s="283" t="s">
        <v>155</v>
      </c>
      <c r="E44" s="284"/>
      <c r="F44" s="285"/>
      <c r="G44" s="286" t="s">
        <v>197</v>
      </c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8"/>
      <c r="U44" s="267" t="s">
        <v>269</v>
      </c>
      <c r="V44" s="268"/>
      <c r="W44" s="289"/>
      <c r="X44" s="290"/>
      <c r="Y44" s="291"/>
      <c r="Z44" s="291"/>
      <c r="AA44" s="289"/>
      <c r="AB44" s="290"/>
      <c r="AC44" s="754">
        <v>17</v>
      </c>
      <c r="AD44" s="755"/>
      <c r="AE44" s="289">
        <f>AC44*30</f>
        <v>510</v>
      </c>
      <c r="AF44" s="290"/>
      <c r="AG44" s="291">
        <v>288</v>
      </c>
      <c r="AH44" s="290"/>
      <c r="AI44" s="314">
        <v>144</v>
      </c>
      <c r="AJ44" s="295"/>
      <c r="AK44" s="289">
        <v>144</v>
      </c>
      <c r="AL44" s="295"/>
      <c r="AM44" s="291"/>
      <c r="AN44" s="290"/>
      <c r="AO44" s="314">
        <f>AE44-AG44</f>
        <v>222</v>
      </c>
      <c r="AP44" s="290"/>
      <c r="AQ44" s="314">
        <v>4</v>
      </c>
      <c r="AR44" s="295"/>
      <c r="AS44" s="265">
        <v>8</v>
      </c>
      <c r="AT44" s="266"/>
      <c r="AU44" s="267">
        <v>4</v>
      </c>
      <c r="AV44" s="277"/>
      <c r="AW44" s="269"/>
      <c r="AX44" s="270"/>
      <c r="AY44" s="263"/>
      <c r="AZ44" s="264"/>
      <c r="BA44" s="261"/>
      <c r="BB44" s="262"/>
      <c r="BC44" s="281"/>
      <c r="BD44" s="282"/>
      <c r="BE44" s="261"/>
      <c r="BF44" s="262"/>
      <c r="BH44" s="134"/>
      <c r="BI44" s="134"/>
      <c r="BJ44" s="134"/>
    </row>
    <row r="45" spans="4:62" s="69" customFormat="1" ht="27" customHeight="1">
      <c r="D45" s="283" t="s">
        <v>156</v>
      </c>
      <c r="E45" s="284"/>
      <c r="F45" s="285"/>
      <c r="G45" s="336" t="s">
        <v>125</v>
      </c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8"/>
      <c r="U45" s="267"/>
      <c r="V45" s="268"/>
      <c r="W45" s="265">
        <v>2</v>
      </c>
      <c r="X45" s="266"/>
      <c r="Y45" s="268"/>
      <c r="Z45" s="268"/>
      <c r="AA45" s="265"/>
      <c r="AB45" s="266"/>
      <c r="AC45" s="267">
        <v>4</v>
      </c>
      <c r="AD45" s="268"/>
      <c r="AE45" s="265">
        <f>AC45*30</f>
        <v>120</v>
      </c>
      <c r="AF45" s="266"/>
      <c r="AG45" s="268">
        <f t="shared" si="2"/>
        <v>72</v>
      </c>
      <c r="AH45" s="266"/>
      <c r="AI45" s="267">
        <v>36</v>
      </c>
      <c r="AJ45" s="277"/>
      <c r="AK45" s="265">
        <v>36</v>
      </c>
      <c r="AL45" s="277"/>
      <c r="AM45" s="268"/>
      <c r="AN45" s="266"/>
      <c r="AO45" s="267">
        <f>AE45-AG45</f>
        <v>48</v>
      </c>
      <c r="AP45" s="266"/>
      <c r="AQ45" s="267"/>
      <c r="AR45" s="277"/>
      <c r="AS45" s="265">
        <v>4</v>
      </c>
      <c r="AT45" s="266"/>
      <c r="AU45" s="263"/>
      <c r="AV45" s="264"/>
      <c r="AW45" s="269"/>
      <c r="AX45" s="270"/>
      <c r="AY45" s="263"/>
      <c r="AZ45" s="264"/>
      <c r="BA45" s="261"/>
      <c r="BB45" s="262"/>
      <c r="BC45" s="281"/>
      <c r="BD45" s="282"/>
      <c r="BE45" s="261"/>
      <c r="BF45" s="262"/>
      <c r="BH45" s="134"/>
      <c r="BI45" s="134"/>
      <c r="BJ45" s="134"/>
    </row>
    <row r="46" spans="4:62" s="69" customFormat="1" ht="27" customHeight="1">
      <c r="D46" s="283" t="s">
        <v>157</v>
      </c>
      <c r="E46" s="284"/>
      <c r="F46" s="285"/>
      <c r="G46" s="292" t="s">
        <v>109</v>
      </c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4"/>
      <c r="U46" s="267">
        <v>2</v>
      </c>
      <c r="V46" s="268"/>
      <c r="W46" s="265">
        <v>3</v>
      </c>
      <c r="X46" s="266"/>
      <c r="Y46" s="268"/>
      <c r="Z46" s="268"/>
      <c r="AA46" s="265"/>
      <c r="AB46" s="266"/>
      <c r="AC46" s="373">
        <v>10.5</v>
      </c>
      <c r="AD46" s="652"/>
      <c r="AE46" s="265">
        <f t="shared" si="1"/>
        <v>315</v>
      </c>
      <c r="AF46" s="266"/>
      <c r="AG46" s="268">
        <f t="shared" si="2"/>
        <v>180</v>
      </c>
      <c r="AH46" s="266"/>
      <c r="AI46" s="267">
        <v>90</v>
      </c>
      <c r="AJ46" s="277"/>
      <c r="AK46" s="265">
        <v>36</v>
      </c>
      <c r="AL46" s="277"/>
      <c r="AM46" s="268">
        <v>54</v>
      </c>
      <c r="AN46" s="266"/>
      <c r="AO46" s="267">
        <f t="shared" si="3"/>
        <v>135</v>
      </c>
      <c r="AP46" s="266"/>
      <c r="AQ46" s="267"/>
      <c r="AR46" s="277"/>
      <c r="AS46" s="265">
        <v>7</v>
      </c>
      <c r="AT46" s="266"/>
      <c r="AU46" s="267">
        <v>3</v>
      </c>
      <c r="AV46" s="277"/>
      <c r="AW46" s="369"/>
      <c r="AX46" s="270"/>
      <c r="AY46" s="263"/>
      <c r="AZ46" s="264"/>
      <c r="BA46" s="444"/>
      <c r="BB46" s="262"/>
      <c r="BC46" s="281"/>
      <c r="BD46" s="282"/>
      <c r="BE46" s="444"/>
      <c r="BF46" s="262"/>
      <c r="BH46" s="134"/>
      <c r="BI46" s="134"/>
      <c r="BJ46" s="134"/>
    </row>
    <row r="47" spans="4:62" s="69" customFormat="1" ht="27" customHeight="1" thickBot="1">
      <c r="D47" s="283" t="s">
        <v>200</v>
      </c>
      <c r="E47" s="284"/>
      <c r="F47" s="285"/>
      <c r="G47" s="568" t="s">
        <v>122</v>
      </c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70"/>
      <c r="U47" s="340">
        <v>2.3</v>
      </c>
      <c r="V47" s="342"/>
      <c r="W47" s="328">
        <v>4</v>
      </c>
      <c r="X47" s="329"/>
      <c r="Y47" s="342"/>
      <c r="Z47" s="342"/>
      <c r="AA47" s="328"/>
      <c r="AB47" s="329"/>
      <c r="AC47" s="340">
        <v>11.5</v>
      </c>
      <c r="AD47" s="342"/>
      <c r="AE47" s="328">
        <f t="shared" si="1"/>
        <v>345</v>
      </c>
      <c r="AF47" s="329"/>
      <c r="AG47" s="342">
        <f t="shared" si="2"/>
        <v>180</v>
      </c>
      <c r="AH47" s="329"/>
      <c r="AI47" s="340">
        <v>108</v>
      </c>
      <c r="AJ47" s="341"/>
      <c r="AK47" s="328">
        <v>72</v>
      </c>
      <c r="AL47" s="341"/>
      <c r="AM47" s="342"/>
      <c r="AN47" s="329"/>
      <c r="AO47" s="340">
        <f t="shared" si="3"/>
        <v>165</v>
      </c>
      <c r="AP47" s="329"/>
      <c r="AQ47" s="340"/>
      <c r="AR47" s="341"/>
      <c r="AS47" s="328">
        <v>3</v>
      </c>
      <c r="AT47" s="329"/>
      <c r="AU47" s="340">
        <v>3</v>
      </c>
      <c r="AV47" s="341"/>
      <c r="AW47" s="328">
        <v>4</v>
      </c>
      <c r="AX47" s="329"/>
      <c r="AY47" s="343"/>
      <c r="AZ47" s="344"/>
      <c r="BA47" s="421"/>
      <c r="BB47" s="422"/>
      <c r="BC47" s="343"/>
      <c r="BD47" s="344"/>
      <c r="BE47" s="421"/>
      <c r="BF47" s="422"/>
      <c r="BH47" s="134"/>
      <c r="BI47" s="134"/>
      <c r="BJ47" s="134"/>
    </row>
    <row r="48" spans="4:62" s="50" customFormat="1" ht="27" customHeight="1" thickBot="1">
      <c r="D48" s="400" t="s">
        <v>135</v>
      </c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5"/>
      <c r="U48" s="559">
        <v>7</v>
      </c>
      <c r="V48" s="318"/>
      <c r="W48" s="318">
        <v>4</v>
      </c>
      <c r="X48" s="319"/>
      <c r="Y48" s="349"/>
      <c r="Z48" s="350"/>
      <c r="AA48" s="350"/>
      <c r="AB48" s="359"/>
      <c r="AC48" s="559">
        <f>SUM(AC42:AC47)</f>
        <v>50.5</v>
      </c>
      <c r="AD48" s="318"/>
      <c r="AE48" s="300">
        <f t="shared" si="1"/>
        <v>1515</v>
      </c>
      <c r="AF48" s="335"/>
      <c r="AG48" s="559">
        <f>SUM(AG42:AG47)</f>
        <v>864</v>
      </c>
      <c r="AH48" s="318"/>
      <c r="AI48" s="318">
        <f>SUM(AI42:AI47)</f>
        <v>450</v>
      </c>
      <c r="AJ48" s="300"/>
      <c r="AK48" s="318">
        <f>SUM(AK43:AK47)</f>
        <v>324</v>
      </c>
      <c r="AL48" s="318"/>
      <c r="AM48" s="318">
        <f>SUM(AM42:AM47)</f>
        <v>90</v>
      </c>
      <c r="AN48" s="319"/>
      <c r="AO48" s="316">
        <f t="shared" si="3"/>
        <v>651</v>
      </c>
      <c r="AP48" s="317"/>
      <c r="AQ48" s="559">
        <f>SUM(AQ42:AQ47)</f>
        <v>12</v>
      </c>
      <c r="AR48" s="318"/>
      <c r="AS48" s="320">
        <f>SUM(AS44:AS47)</f>
        <v>22</v>
      </c>
      <c r="AT48" s="319"/>
      <c r="AU48" s="559">
        <f>SUM(AU42:AU47)</f>
        <v>10</v>
      </c>
      <c r="AV48" s="318"/>
      <c r="AW48" s="320">
        <f>SUM(AW42:AW47)</f>
        <v>4</v>
      </c>
      <c r="AX48" s="319"/>
      <c r="AY48" s="345">
        <f>SUM(AY47:AY47)</f>
        <v>0</v>
      </c>
      <c r="AZ48" s="346"/>
      <c r="BA48" s="358"/>
      <c r="BB48" s="359"/>
      <c r="BC48" s="349"/>
      <c r="BD48" s="350"/>
      <c r="BE48" s="358"/>
      <c r="BF48" s="359"/>
      <c r="BH48" s="135"/>
      <c r="BI48" s="135"/>
      <c r="BJ48" s="135"/>
    </row>
    <row r="49" spans="4:62" s="69" customFormat="1" ht="23.25" customHeight="1" thickBot="1">
      <c r="D49" s="412" t="s">
        <v>139</v>
      </c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413"/>
      <c r="AL49" s="413"/>
      <c r="AM49" s="413"/>
      <c r="AN49" s="413"/>
      <c r="AO49" s="413"/>
      <c r="AP49" s="413"/>
      <c r="AQ49" s="413"/>
      <c r="AR49" s="413"/>
      <c r="AS49" s="413"/>
      <c r="AT49" s="413"/>
      <c r="AU49" s="413"/>
      <c r="AV49" s="413"/>
      <c r="AW49" s="413"/>
      <c r="AX49" s="413"/>
      <c r="AY49" s="413"/>
      <c r="AZ49" s="413"/>
      <c r="BA49" s="413"/>
      <c r="BB49" s="413"/>
      <c r="BC49" s="413"/>
      <c r="BD49" s="413"/>
      <c r="BE49" s="413"/>
      <c r="BF49" s="414"/>
      <c r="BH49" s="134"/>
      <c r="BI49" s="134"/>
      <c r="BJ49" s="134"/>
    </row>
    <row r="50" spans="4:62" s="69" customFormat="1" ht="31.5" customHeight="1">
      <c r="D50" s="283" t="s">
        <v>158</v>
      </c>
      <c r="E50" s="284"/>
      <c r="F50" s="285"/>
      <c r="G50" s="292" t="s">
        <v>113</v>
      </c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4"/>
      <c r="U50" s="267"/>
      <c r="V50" s="277"/>
      <c r="W50" s="323">
        <v>1</v>
      </c>
      <c r="X50" s="324"/>
      <c r="Y50" s="268"/>
      <c r="Z50" s="268"/>
      <c r="AA50" s="265"/>
      <c r="AB50" s="266"/>
      <c r="AC50" s="267">
        <v>4</v>
      </c>
      <c r="AD50" s="268"/>
      <c r="AE50" s="323">
        <f aca="true" t="shared" si="4" ref="AE50:AE63">AC50*30</f>
        <v>120</v>
      </c>
      <c r="AF50" s="324"/>
      <c r="AG50" s="268">
        <f>AI50+AK50+AM50</f>
        <v>72</v>
      </c>
      <c r="AH50" s="266"/>
      <c r="AI50" s="339">
        <v>36</v>
      </c>
      <c r="AJ50" s="439"/>
      <c r="AK50" s="323">
        <v>18</v>
      </c>
      <c r="AL50" s="439"/>
      <c r="AM50" s="268">
        <v>18</v>
      </c>
      <c r="AN50" s="266"/>
      <c r="AO50" s="267">
        <f aca="true" t="shared" si="5" ref="AO50:AO64">AE50-AG50</f>
        <v>48</v>
      </c>
      <c r="AP50" s="266"/>
      <c r="AQ50" s="267">
        <v>4</v>
      </c>
      <c r="AR50" s="277"/>
      <c r="AS50" s="265"/>
      <c r="AT50" s="266"/>
      <c r="AU50" s="267"/>
      <c r="AV50" s="277"/>
      <c r="AW50" s="265"/>
      <c r="AX50" s="266"/>
      <c r="AY50" s="267"/>
      <c r="AZ50" s="277"/>
      <c r="BA50" s="265"/>
      <c r="BB50" s="266"/>
      <c r="BC50" s="267"/>
      <c r="BD50" s="277"/>
      <c r="BE50" s="369"/>
      <c r="BF50" s="270"/>
      <c r="BH50" s="134"/>
      <c r="BI50" s="134"/>
      <c r="BJ50" s="134"/>
    </row>
    <row r="51" spans="4:62" s="69" customFormat="1" ht="31.5" customHeight="1">
      <c r="D51" s="283" t="s">
        <v>159</v>
      </c>
      <c r="E51" s="284"/>
      <c r="F51" s="285"/>
      <c r="G51" s="286" t="s">
        <v>201</v>
      </c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8"/>
      <c r="U51" s="267">
        <v>1</v>
      </c>
      <c r="V51" s="268"/>
      <c r="W51" s="265"/>
      <c r="X51" s="266"/>
      <c r="Y51" s="268"/>
      <c r="Z51" s="268"/>
      <c r="AA51" s="265"/>
      <c r="AB51" s="266"/>
      <c r="AC51" s="267">
        <v>3</v>
      </c>
      <c r="AD51" s="268"/>
      <c r="AE51" s="265">
        <f>AC51*30</f>
        <v>90</v>
      </c>
      <c r="AF51" s="266"/>
      <c r="AG51" s="268">
        <f>AI51+AK51+AM51</f>
        <v>36</v>
      </c>
      <c r="AH51" s="266"/>
      <c r="AI51" s="267">
        <v>18</v>
      </c>
      <c r="AJ51" s="277"/>
      <c r="AK51" s="265"/>
      <c r="AL51" s="277"/>
      <c r="AM51" s="268">
        <v>18</v>
      </c>
      <c r="AN51" s="266"/>
      <c r="AO51" s="267">
        <f>AE51-AG51</f>
        <v>54</v>
      </c>
      <c r="AP51" s="268"/>
      <c r="AQ51" s="267">
        <v>2</v>
      </c>
      <c r="AR51" s="277"/>
      <c r="AS51" s="265"/>
      <c r="AT51" s="266"/>
      <c r="AU51" s="263"/>
      <c r="AV51" s="264"/>
      <c r="AW51" s="269"/>
      <c r="AX51" s="270"/>
      <c r="AY51" s="263"/>
      <c r="AZ51" s="264"/>
      <c r="BA51" s="261"/>
      <c r="BB51" s="262"/>
      <c r="BC51" s="281"/>
      <c r="BD51" s="282"/>
      <c r="BE51" s="261"/>
      <c r="BF51" s="262"/>
      <c r="BH51" s="134"/>
      <c r="BI51" s="134"/>
      <c r="BJ51" s="134"/>
    </row>
    <row r="52" spans="4:62" s="69" customFormat="1" ht="31.5" customHeight="1">
      <c r="D52" s="283" t="s">
        <v>160</v>
      </c>
      <c r="E52" s="284"/>
      <c r="F52" s="285"/>
      <c r="G52" s="286" t="s">
        <v>202</v>
      </c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8"/>
      <c r="U52" s="267"/>
      <c r="V52" s="268"/>
      <c r="W52" s="265">
        <v>1</v>
      </c>
      <c r="X52" s="266"/>
      <c r="Y52" s="268"/>
      <c r="Z52" s="268"/>
      <c r="AA52" s="265"/>
      <c r="AB52" s="266"/>
      <c r="AC52" s="267">
        <v>3</v>
      </c>
      <c r="AD52" s="268"/>
      <c r="AE52" s="265">
        <f>AC52*30</f>
        <v>90</v>
      </c>
      <c r="AF52" s="266"/>
      <c r="AG52" s="268">
        <f>AI52+AK52+AM52</f>
        <v>36</v>
      </c>
      <c r="AH52" s="266"/>
      <c r="AI52" s="267"/>
      <c r="AJ52" s="277"/>
      <c r="AK52" s="265"/>
      <c r="AL52" s="277"/>
      <c r="AM52" s="268">
        <v>36</v>
      </c>
      <c r="AN52" s="266"/>
      <c r="AO52" s="267">
        <f>AE52-AG52</f>
        <v>54</v>
      </c>
      <c r="AP52" s="268"/>
      <c r="AQ52" s="267">
        <v>2</v>
      </c>
      <c r="AR52" s="277"/>
      <c r="AS52" s="265"/>
      <c r="AT52" s="266"/>
      <c r="AU52" s="263"/>
      <c r="AV52" s="264"/>
      <c r="AW52" s="269"/>
      <c r="AX52" s="270"/>
      <c r="AY52" s="263"/>
      <c r="AZ52" s="264"/>
      <c r="BA52" s="261"/>
      <c r="BB52" s="262"/>
      <c r="BC52" s="281"/>
      <c r="BD52" s="282"/>
      <c r="BE52" s="261"/>
      <c r="BF52" s="262"/>
      <c r="BH52" s="134"/>
      <c r="BI52" s="134"/>
      <c r="BJ52" s="134"/>
    </row>
    <row r="53" spans="4:62" s="69" customFormat="1" ht="31.5" customHeight="1">
      <c r="D53" s="283" t="s">
        <v>161</v>
      </c>
      <c r="E53" s="284"/>
      <c r="F53" s="285"/>
      <c r="G53" s="286" t="s">
        <v>111</v>
      </c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8"/>
      <c r="U53" s="267"/>
      <c r="V53" s="268"/>
      <c r="W53" s="265">
        <v>2</v>
      </c>
      <c r="X53" s="266"/>
      <c r="Y53" s="268"/>
      <c r="Z53" s="268"/>
      <c r="AA53" s="265">
        <v>2</v>
      </c>
      <c r="AB53" s="266"/>
      <c r="AC53" s="267">
        <v>3</v>
      </c>
      <c r="AD53" s="268"/>
      <c r="AE53" s="265">
        <f t="shared" si="4"/>
        <v>90</v>
      </c>
      <c r="AF53" s="266"/>
      <c r="AG53" s="268">
        <f>AI53+AK53+AM53</f>
        <v>36</v>
      </c>
      <c r="AH53" s="266"/>
      <c r="AI53" s="267"/>
      <c r="AJ53" s="277"/>
      <c r="AK53" s="265"/>
      <c r="AL53" s="277"/>
      <c r="AM53" s="268">
        <v>36</v>
      </c>
      <c r="AN53" s="266"/>
      <c r="AO53" s="267">
        <f t="shared" si="5"/>
        <v>54</v>
      </c>
      <c r="AP53" s="268"/>
      <c r="AQ53" s="267"/>
      <c r="AR53" s="277"/>
      <c r="AS53" s="265">
        <v>2</v>
      </c>
      <c r="AT53" s="266"/>
      <c r="AU53" s="263"/>
      <c r="AV53" s="264"/>
      <c r="AW53" s="269"/>
      <c r="AX53" s="270"/>
      <c r="AY53" s="263"/>
      <c r="AZ53" s="264"/>
      <c r="BA53" s="261"/>
      <c r="BB53" s="262"/>
      <c r="BC53" s="281"/>
      <c r="BD53" s="282"/>
      <c r="BE53" s="261"/>
      <c r="BF53" s="262"/>
      <c r="BH53" s="134"/>
      <c r="BI53" s="134"/>
      <c r="BJ53" s="134"/>
    </row>
    <row r="54" spans="4:62" s="69" customFormat="1" ht="31.5" customHeight="1">
      <c r="D54" s="283" t="s">
        <v>162</v>
      </c>
      <c r="E54" s="284"/>
      <c r="F54" s="285"/>
      <c r="G54" s="403" t="s">
        <v>116</v>
      </c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267"/>
      <c r="V54" s="277"/>
      <c r="W54" s="265">
        <v>1</v>
      </c>
      <c r="X54" s="266"/>
      <c r="Y54" s="268"/>
      <c r="Z54" s="268"/>
      <c r="AA54" s="265"/>
      <c r="AB54" s="266"/>
      <c r="AC54" s="267">
        <v>4.5</v>
      </c>
      <c r="AD54" s="268"/>
      <c r="AE54" s="265">
        <f t="shared" si="4"/>
        <v>135</v>
      </c>
      <c r="AF54" s="266"/>
      <c r="AG54" s="268">
        <f>AI54+AK54+AM54</f>
        <v>72</v>
      </c>
      <c r="AH54" s="266"/>
      <c r="AI54" s="267">
        <v>36</v>
      </c>
      <c r="AJ54" s="277"/>
      <c r="AK54" s="265">
        <v>18</v>
      </c>
      <c r="AL54" s="277"/>
      <c r="AM54" s="268">
        <v>18</v>
      </c>
      <c r="AN54" s="266"/>
      <c r="AO54" s="267">
        <f t="shared" si="5"/>
        <v>63</v>
      </c>
      <c r="AP54" s="266"/>
      <c r="AQ54" s="267">
        <v>4</v>
      </c>
      <c r="AR54" s="277"/>
      <c r="AS54" s="265"/>
      <c r="AT54" s="266"/>
      <c r="AU54" s="267"/>
      <c r="AV54" s="277"/>
      <c r="AW54" s="265"/>
      <c r="AX54" s="266"/>
      <c r="AY54" s="267"/>
      <c r="AZ54" s="277"/>
      <c r="BA54" s="265"/>
      <c r="BB54" s="268"/>
      <c r="BC54" s="347"/>
      <c r="BD54" s="348"/>
      <c r="BE54" s="362"/>
      <c r="BF54" s="363"/>
      <c r="BH54" s="134"/>
      <c r="BI54" s="134"/>
      <c r="BJ54" s="134"/>
    </row>
    <row r="55" spans="4:62" s="69" customFormat="1" ht="31.5" customHeight="1">
      <c r="D55" s="283" t="s">
        <v>163</v>
      </c>
      <c r="E55" s="284"/>
      <c r="F55" s="285"/>
      <c r="G55" s="286" t="s">
        <v>126</v>
      </c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8"/>
      <c r="U55" s="267">
        <v>3.4</v>
      </c>
      <c r="V55" s="277"/>
      <c r="W55" s="265"/>
      <c r="X55" s="266"/>
      <c r="Y55" s="268"/>
      <c r="Z55" s="277"/>
      <c r="AA55" s="265">
        <v>4</v>
      </c>
      <c r="AB55" s="266"/>
      <c r="AC55" s="267">
        <v>14</v>
      </c>
      <c r="AD55" s="277"/>
      <c r="AE55" s="355">
        <f t="shared" si="4"/>
        <v>420</v>
      </c>
      <c r="AF55" s="311"/>
      <c r="AG55" s="268">
        <v>216</v>
      </c>
      <c r="AH55" s="268"/>
      <c r="AI55" s="267">
        <v>108</v>
      </c>
      <c r="AJ55" s="277"/>
      <c r="AK55" s="265">
        <v>72</v>
      </c>
      <c r="AL55" s="277"/>
      <c r="AM55" s="268">
        <v>36</v>
      </c>
      <c r="AN55" s="266"/>
      <c r="AO55" s="622">
        <f t="shared" si="5"/>
        <v>204</v>
      </c>
      <c r="AP55" s="572"/>
      <c r="AQ55" s="267"/>
      <c r="AR55" s="277"/>
      <c r="AS55" s="268"/>
      <c r="AT55" s="266"/>
      <c r="AU55" s="267">
        <v>6</v>
      </c>
      <c r="AV55" s="277"/>
      <c r="AW55" s="268">
        <v>6</v>
      </c>
      <c r="AX55" s="266"/>
      <c r="AY55" s="267"/>
      <c r="AZ55" s="277"/>
      <c r="BA55" s="268"/>
      <c r="BB55" s="266"/>
      <c r="BC55" s="267"/>
      <c r="BD55" s="277"/>
      <c r="BE55" s="269"/>
      <c r="BF55" s="270"/>
      <c r="BH55" s="134"/>
      <c r="BI55" s="134"/>
      <c r="BJ55" s="134"/>
    </row>
    <row r="56" spans="4:62" s="69" customFormat="1" ht="31.5" customHeight="1">
      <c r="D56" s="283" t="s">
        <v>164</v>
      </c>
      <c r="E56" s="284"/>
      <c r="F56" s="285"/>
      <c r="G56" s="286" t="s">
        <v>147</v>
      </c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8"/>
      <c r="U56" s="267">
        <v>4</v>
      </c>
      <c r="V56" s="277"/>
      <c r="W56" s="265">
        <v>5</v>
      </c>
      <c r="X56" s="266"/>
      <c r="Y56" s="268"/>
      <c r="Z56" s="268"/>
      <c r="AA56" s="265">
        <v>5</v>
      </c>
      <c r="AB56" s="266"/>
      <c r="AC56" s="267">
        <v>6</v>
      </c>
      <c r="AD56" s="268"/>
      <c r="AE56" s="265">
        <f t="shared" si="4"/>
        <v>180</v>
      </c>
      <c r="AF56" s="266"/>
      <c r="AG56" s="268">
        <f aca="true" t="shared" si="6" ref="AG56:AG62">AI56+AK56+AM56</f>
        <v>81</v>
      </c>
      <c r="AH56" s="266"/>
      <c r="AI56" s="267">
        <v>36</v>
      </c>
      <c r="AJ56" s="277"/>
      <c r="AK56" s="265">
        <v>27</v>
      </c>
      <c r="AL56" s="277"/>
      <c r="AM56" s="268">
        <v>18</v>
      </c>
      <c r="AN56" s="266"/>
      <c r="AO56" s="267">
        <f t="shared" si="5"/>
        <v>99</v>
      </c>
      <c r="AP56" s="266"/>
      <c r="AQ56" s="267"/>
      <c r="AR56" s="277"/>
      <c r="AS56" s="265"/>
      <c r="AT56" s="266"/>
      <c r="AU56" s="267"/>
      <c r="AV56" s="277"/>
      <c r="AW56" s="265">
        <v>3</v>
      </c>
      <c r="AX56" s="266"/>
      <c r="AY56" s="267">
        <v>1.5</v>
      </c>
      <c r="AZ56" s="277"/>
      <c r="BA56" s="268"/>
      <c r="BB56" s="266"/>
      <c r="BC56" s="267"/>
      <c r="BD56" s="277"/>
      <c r="BE56" s="269"/>
      <c r="BF56" s="270"/>
      <c r="BH56" s="134"/>
      <c r="BI56" s="134"/>
      <c r="BJ56" s="134"/>
    </row>
    <row r="57" spans="4:62" s="69" customFormat="1" ht="31.5" customHeight="1">
      <c r="D57" s="283" t="s">
        <v>165</v>
      </c>
      <c r="E57" s="284"/>
      <c r="F57" s="285"/>
      <c r="G57" s="286" t="s">
        <v>114</v>
      </c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8"/>
      <c r="U57" s="267"/>
      <c r="V57" s="277"/>
      <c r="W57" s="265">
        <v>5</v>
      </c>
      <c r="X57" s="266"/>
      <c r="Y57" s="268"/>
      <c r="Z57" s="268"/>
      <c r="AA57" s="265"/>
      <c r="AB57" s="266"/>
      <c r="AC57" s="267">
        <v>3</v>
      </c>
      <c r="AD57" s="268"/>
      <c r="AE57" s="265">
        <f t="shared" si="4"/>
        <v>90</v>
      </c>
      <c r="AF57" s="266"/>
      <c r="AG57" s="268">
        <f>AI57+AK57+AM57</f>
        <v>54</v>
      </c>
      <c r="AH57" s="266"/>
      <c r="AI57" s="267">
        <v>36</v>
      </c>
      <c r="AJ57" s="277"/>
      <c r="AK57" s="265"/>
      <c r="AL57" s="277"/>
      <c r="AM57" s="268">
        <v>18</v>
      </c>
      <c r="AN57" s="266"/>
      <c r="AO57" s="267">
        <f t="shared" si="5"/>
        <v>36</v>
      </c>
      <c r="AP57" s="266"/>
      <c r="AQ57" s="267"/>
      <c r="AR57" s="277"/>
      <c r="AS57" s="265"/>
      <c r="AT57" s="266"/>
      <c r="AU57" s="267"/>
      <c r="AV57" s="277"/>
      <c r="AW57" s="265"/>
      <c r="AX57" s="266"/>
      <c r="AY57" s="267">
        <v>3</v>
      </c>
      <c r="AZ57" s="277"/>
      <c r="BA57" s="268"/>
      <c r="BB57" s="266"/>
      <c r="BC57" s="267"/>
      <c r="BD57" s="277"/>
      <c r="BE57" s="269"/>
      <c r="BF57" s="270"/>
      <c r="BH57" s="134"/>
      <c r="BI57" s="134"/>
      <c r="BJ57" s="134"/>
    </row>
    <row r="58" spans="4:62" s="69" customFormat="1" ht="31.5" customHeight="1">
      <c r="D58" s="283" t="s">
        <v>166</v>
      </c>
      <c r="E58" s="284"/>
      <c r="F58" s="285"/>
      <c r="G58" s="565" t="s">
        <v>257</v>
      </c>
      <c r="H58" s="566"/>
      <c r="I58" s="566"/>
      <c r="J58" s="566"/>
      <c r="K58" s="566"/>
      <c r="L58" s="566"/>
      <c r="M58" s="566"/>
      <c r="N58" s="566"/>
      <c r="O58" s="566"/>
      <c r="P58" s="566"/>
      <c r="Q58" s="566"/>
      <c r="R58" s="566"/>
      <c r="S58" s="566"/>
      <c r="T58" s="567"/>
      <c r="U58" s="267"/>
      <c r="V58" s="277"/>
      <c r="W58" s="265">
        <v>5</v>
      </c>
      <c r="X58" s="266"/>
      <c r="Y58" s="268"/>
      <c r="Z58" s="268"/>
      <c r="AA58" s="265"/>
      <c r="AB58" s="266"/>
      <c r="AC58" s="267">
        <v>4</v>
      </c>
      <c r="AD58" s="268"/>
      <c r="AE58" s="265">
        <f t="shared" si="4"/>
        <v>120</v>
      </c>
      <c r="AF58" s="266"/>
      <c r="AG58" s="268">
        <f>AI58+AK58+AM58</f>
        <v>72</v>
      </c>
      <c r="AH58" s="266"/>
      <c r="AI58" s="267">
        <v>54</v>
      </c>
      <c r="AJ58" s="277"/>
      <c r="AK58" s="265"/>
      <c r="AL58" s="277"/>
      <c r="AM58" s="268">
        <v>18</v>
      </c>
      <c r="AN58" s="266"/>
      <c r="AO58" s="267">
        <f t="shared" si="5"/>
        <v>48</v>
      </c>
      <c r="AP58" s="266"/>
      <c r="AQ58" s="267"/>
      <c r="AR58" s="277"/>
      <c r="AS58" s="265"/>
      <c r="AT58" s="266"/>
      <c r="AU58" s="267"/>
      <c r="AV58" s="277"/>
      <c r="AW58" s="265"/>
      <c r="AX58" s="266"/>
      <c r="AY58" s="267">
        <v>4</v>
      </c>
      <c r="AZ58" s="277"/>
      <c r="BA58" s="265"/>
      <c r="BB58" s="266"/>
      <c r="BC58" s="314"/>
      <c r="BD58" s="295"/>
      <c r="BE58" s="562"/>
      <c r="BF58" s="433"/>
      <c r="BH58" s="134"/>
      <c r="BI58" s="134"/>
      <c r="BJ58" s="134"/>
    </row>
    <row r="59" spans="4:62" s="69" customFormat="1" ht="31.5" customHeight="1">
      <c r="D59" s="283" t="s">
        <v>167</v>
      </c>
      <c r="E59" s="284"/>
      <c r="F59" s="285"/>
      <c r="G59" s="403" t="s">
        <v>115</v>
      </c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267"/>
      <c r="V59" s="277"/>
      <c r="W59" s="265">
        <v>5</v>
      </c>
      <c r="X59" s="266"/>
      <c r="Y59" s="268"/>
      <c r="Z59" s="268"/>
      <c r="AA59" s="265"/>
      <c r="AB59" s="266"/>
      <c r="AC59" s="267">
        <v>3</v>
      </c>
      <c r="AD59" s="268"/>
      <c r="AE59" s="265">
        <f t="shared" si="4"/>
        <v>90</v>
      </c>
      <c r="AF59" s="266"/>
      <c r="AG59" s="268">
        <f t="shared" si="6"/>
        <v>54</v>
      </c>
      <c r="AH59" s="266"/>
      <c r="AI59" s="267">
        <v>36</v>
      </c>
      <c r="AJ59" s="277"/>
      <c r="AK59" s="265"/>
      <c r="AL59" s="277"/>
      <c r="AM59" s="268">
        <v>18</v>
      </c>
      <c r="AN59" s="266"/>
      <c r="AO59" s="267">
        <f t="shared" si="5"/>
        <v>36</v>
      </c>
      <c r="AP59" s="266"/>
      <c r="AQ59" s="267"/>
      <c r="AR59" s="277"/>
      <c r="AS59" s="265"/>
      <c r="AT59" s="266"/>
      <c r="AU59" s="267"/>
      <c r="AV59" s="277"/>
      <c r="AW59" s="265"/>
      <c r="AX59" s="266"/>
      <c r="AY59" s="267">
        <v>3</v>
      </c>
      <c r="AZ59" s="277"/>
      <c r="BA59" s="265"/>
      <c r="BB59" s="268"/>
      <c r="BC59" s="347"/>
      <c r="BD59" s="348"/>
      <c r="BE59" s="362"/>
      <c r="BF59" s="363"/>
      <c r="BH59" s="134"/>
      <c r="BI59" s="134"/>
      <c r="BJ59" s="134"/>
    </row>
    <row r="60" spans="4:62" s="69" customFormat="1" ht="31.5" customHeight="1">
      <c r="D60" s="283" t="s">
        <v>168</v>
      </c>
      <c r="E60" s="284"/>
      <c r="F60" s="285"/>
      <c r="G60" s="286" t="s">
        <v>128</v>
      </c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8"/>
      <c r="U60" s="267"/>
      <c r="V60" s="268"/>
      <c r="W60" s="265">
        <v>6</v>
      </c>
      <c r="X60" s="266"/>
      <c r="Y60" s="268">
        <v>6</v>
      </c>
      <c r="Z60" s="268"/>
      <c r="AA60" s="265"/>
      <c r="AB60" s="266"/>
      <c r="AC60" s="267">
        <v>5.5</v>
      </c>
      <c r="AD60" s="268"/>
      <c r="AE60" s="265">
        <f t="shared" si="4"/>
        <v>165</v>
      </c>
      <c r="AF60" s="266"/>
      <c r="AG60" s="268">
        <f>AI60+AK60+AM60</f>
        <v>72</v>
      </c>
      <c r="AH60" s="266"/>
      <c r="AI60" s="267">
        <v>36</v>
      </c>
      <c r="AJ60" s="277"/>
      <c r="AK60" s="265">
        <v>18</v>
      </c>
      <c r="AL60" s="277"/>
      <c r="AM60" s="268">
        <v>18</v>
      </c>
      <c r="AN60" s="266"/>
      <c r="AO60" s="267">
        <f t="shared" si="5"/>
        <v>93</v>
      </c>
      <c r="AP60" s="266"/>
      <c r="AQ60" s="267"/>
      <c r="AR60" s="277"/>
      <c r="AS60" s="265"/>
      <c r="AT60" s="266"/>
      <c r="AU60" s="267"/>
      <c r="AV60" s="277"/>
      <c r="AW60" s="265"/>
      <c r="AX60" s="266"/>
      <c r="AY60" s="267"/>
      <c r="AZ60" s="277"/>
      <c r="BA60" s="265">
        <v>4</v>
      </c>
      <c r="BB60" s="268"/>
      <c r="BC60" s="267"/>
      <c r="BD60" s="277"/>
      <c r="BE60" s="269"/>
      <c r="BF60" s="270"/>
      <c r="BH60" s="134"/>
      <c r="BI60" s="134"/>
      <c r="BJ60" s="134"/>
    </row>
    <row r="61" spans="4:62" s="69" customFormat="1" ht="31.5" customHeight="1">
      <c r="D61" s="283" t="s">
        <v>169</v>
      </c>
      <c r="E61" s="284"/>
      <c r="F61" s="285"/>
      <c r="G61" s="292" t="s">
        <v>127</v>
      </c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4"/>
      <c r="U61" s="267"/>
      <c r="V61" s="277"/>
      <c r="W61" s="265">
        <v>6</v>
      </c>
      <c r="X61" s="266"/>
      <c r="Y61" s="268"/>
      <c r="Z61" s="268"/>
      <c r="AA61" s="265"/>
      <c r="AB61" s="266"/>
      <c r="AC61" s="267">
        <v>4</v>
      </c>
      <c r="AD61" s="268"/>
      <c r="AE61" s="265">
        <f t="shared" si="4"/>
        <v>120</v>
      </c>
      <c r="AF61" s="266"/>
      <c r="AG61" s="268">
        <f>AI61+AK61+AM61</f>
        <v>72</v>
      </c>
      <c r="AH61" s="266"/>
      <c r="AI61" s="267">
        <v>36</v>
      </c>
      <c r="AJ61" s="277"/>
      <c r="AK61" s="265">
        <v>18</v>
      </c>
      <c r="AL61" s="277"/>
      <c r="AM61" s="268">
        <v>18</v>
      </c>
      <c r="AN61" s="266"/>
      <c r="AO61" s="267">
        <f t="shared" si="5"/>
        <v>48</v>
      </c>
      <c r="AP61" s="266"/>
      <c r="AQ61" s="267"/>
      <c r="AR61" s="277"/>
      <c r="AS61" s="265"/>
      <c r="AT61" s="266"/>
      <c r="AU61" s="267"/>
      <c r="AV61" s="277"/>
      <c r="AW61" s="265"/>
      <c r="AX61" s="266"/>
      <c r="AY61" s="267"/>
      <c r="AZ61" s="277"/>
      <c r="BA61" s="268">
        <v>4</v>
      </c>
      <c r="BB61" s="266"/>
      <c r="BC61" s="267"/>
      <c r="BD61" s="277"/>
      <c r="BE61" s="269"/>
      <c r="BF61" s="270"/>
      <c r="BH61" s="134"/>
      <c r="BI61" s="134"/>
      <c r="BJ61" s="134"/>
    </row>
    <row r="62" spans="4:62" s="69" customFormat="1" ht="31.5" customHeight="1">
      <c r="D62" s="283" t="s">
        <v>203</v>
      </c>
      <c r="E62" s="284"/>
      <c r="F62" s="285"/>
      <c r="G62" s="286" t="s">
        <v>131</v>
      </c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8"/>
      <c r="U62" s="267"/>
      <c r="V62" s="277"/>
      <c r="W62" s="289">
        <v>7</v>
      </c>
      <c r="X62" s="290"/>
      <c r="Y62" s="314"/>
      <c r="Z62" s="295"/>
      <c r="AA62" s="289"/>
      <c r="AB62" s="290"/>
      <c r="AC62" s="314">
        <v>4</v>
      </c>
      <c r="AD62" s="295"/>
      <c r="AE62" s="289">
        <f t="shared" si="4"/>
        <v>120</v>
      </c>
      <c r="AF62" s="290"/>
      <c r="AG62" s="267">
        <f t="shared" si="6"/>
        <v>72</v>
      </c>
      <c r="AH62" s="266"/>
      <c r="AI62" s="314">
        <v>36</v>
      </c>
      <c r="AJ62" s="295"/>
      <c r="AK62" s="265">
        <v>28</v>
      </c>
      <c r="AL62" s="277"/>
      <c r="AM62" s="291">
        <v>8</v>
      </c>
      <c r="AN62" s="290"/>
      <c r="AO62" s="779">
        <f t="shared" si="5"/>
        <v>48</v>
      </c>
      <c r="AP62" s="780"/>
      <c r="AQ62" s="314"/>
      <c r="AR62" s="295"/>
      <c r="AS62" s="364"/>
      <c r="AT62" s="365"/>
      <c r="AU62" s="580"/>
      <c r="AV62" s="581"/>
      <c r="AW62" s="364"/>
      <c r="AX62" s="365"/>
      <c r="AY62" s="582"/>
      <c r="AZ62" s="583"/>
      <c r="BA62" s="364"/>
      <c r="BB62" s="365"/>
      <c r="BC62" s="314">
        <v>4</v>
      </c>
      <c r="BD62" s="295"/>
      <c r="BE62" s="428"/>
      <c r="BF62" s="429"/>
      <c r="BH62" s="134"/>
      <c r="BI62" s="134"/>
      <c r="BJ62" s="134"/>
    </row>
    <row r="63" spans="4:61" s="69" customFormat="1" ht="31.5" customHeight="1" thickBot="1">
      <c r="D63" s="283" t="s">
        <v>204</v>
      </c>
      <c r="E63" s="284"/>
      <c r="F63" s="285"/>
      <c r="G63" s="409" t="s">
        <v>132</v>
      </c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1"/>
      <c r="U63" s="267"/>
      <c r="V63" s="277"/>
      <c r="W63" s="265">
        <v>7</v>
      </c>
      <c r="X63" s="266"/>
      <c r="Y63" s="267"/>
      <c r="Z63" s="277"/>
      <c r="AA63" s="265"/>
      <c r="AB63" s="266"/>
      <c r="AC63" s="267">
        <v>4</v>
      </c>
      <c r="AD63" s="277"/>
      <c r="AE63" s="355">
        <f t="shared" si="4"/>
        <v>120</v>
      </c>
      <c r="AF63" s="311"/>
      <c r="AG63" s="267">
        <v>72</v>
      </c>
      <c r="AH63" s="266"/>
      <c r="AI63" s="340">
        <v>36</v>
      </c>
      <c r="AJ63" s="341"/>
      <c r="AK63" s="328">
        <v>36</v>
      </c>
      <c r="AL63" s="341"/>
      <c r="AM63" s="265"/>
      <c r="AN63" s="266"/>
      <c r="AO63" s="756">
        <f t="shared" si="5"/>
        <v>48</v>
      </c>
      <c r="AP63" s="376"/>
      <c r="AQ63" s="267"/>
      <c r="AR63" s="277"/>
      <c r="AS63" s="265"/>
      <c r="AT63" s="266"/>
      <c r="AU63" s="267"/>
      <c r="AV63" s="277"/>
      <c r="AW63" s="265"/>
      <c r="AX63" s="266"/>
      <c r="AY63" s="267"/>
      <c r="AZ63" s="277"/>
      <c r="BA63" s="265"/>
      <c r="BB63" s="266"/>
      <c r="BC63" s="267">
        <v>4</v>
      </c>
      <c r="BD63" s="277"/>
      <c r="BE63" s="369"/>
      <c r="BF63" s="270"/>
      <c r="BH63" s="134"/>
      <c r="BI63" s="134"/>
    </row>
    <row r="64" spans="4:62" s="69" customFormat="1" ht="20.25" customHeight="1" thickBot="1">
      <c r="D64" s="400" t="s">
        <v>135</v>
      </c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5"/>
      <c r="U64" s="312">
        <v>4</v>
      </c>
      <c r="V64" s="320"/>
      <c r="W64" s="300">
        <v>12</v>
      </c>
      <c r="X64" s="335"/>
      <c r="Y64" s="312">
        <v>1</v>
      </c>
      <c r="Z64" s="320"/>
      <c r="AA64" s="300">
        <v>3</v>
      </c>
      <c r="AB64" s="335"/>
      <c r="AC64" s="312">
        <f>SUM(AC50:AC63)</f>
        <v>65</v>
      </c>
      <c r="AD64" s="320"/>
      <c r="AE64" s="300">
        <f>SUM(AE50:AE63)</f>
        <v>1950</v>
      </c>
      <c r="AF64" s="335"/>
      <c r="AG64" s="312">
        <f>SUM(AG50:AG63)</f>
        <v>1017</v>
      </c>
      <c r="AH64" s="335"/>
      <c r="AI64" s="301">
        <f>SUM(AI50:AI63)</f>
        <v>504</v>
      </c>
      <c r="AJ64" s="301"/>
      <c r="AK64" s="300">
        <f>SUM(AK50:AK63)</f>
        <v>235</v>
      </c>
      <c r="AL64" s="301"/>
      <c r="AM64" s="300">
        <f>SUM(AM50:AM63)</f>
        <v>278</v>
      </c>
      <c r="AN64" s="335"/>
      <c r="AO64" s="573">
        <f t="shared" si="5"/>
        <v>933</v>
      </c>
      <c r="AP64" s="574"/>
      <c r="AQ64" s="312">
        <f>SUM(AQ50:AQ63)</f>
        <v>12</v>
      </c>
      <c r="AR64" s="320"/>
      <c r="AS64" s="301">
        <f>SUM(AS53:AS63)</f>
        <v>2</v>
      </c>
      <c r="AT64" s="335"/>
      <c r="AU64" s="312">
        <f>SUM(AU55:AU63)</f>
        <v>6</v>
      </c>
      <c r="AV64" s="320"/>
      <c r="AW64" s="301">
        <f>SUM(AW55:AW63)</f>
        <v>9</v>
      </c>
      <c r="AX64" s="335"/>
      <c r="AY64" s="312">
        <f>SUM(AY56:AY63)</f>
        <v>11.5</v>
      </c>
      <c r="AZ64" s="320"/>
      <c r="BA64" s="301">
        <f>SUM(BA59:BA63)</f>
        <v>8</v>
      </c>
      <c r="BB64" s="335"/>
      <c r="BC64" s="312">
        <f>SUM(BC60:BC63)</f>
        <v>8</v>
      </c>
      <c r="BD64" s="320"/>
      <c r="BE64" s="356">
        <f>SUM(BE59:BE63)</f>
        <v>0</v>
      </c>
      <c r="BF64" s="357"/>
      <c r="BH64" s="134"/>
      <c r="BI64" s="134"/>
      <c r="BJ64" s="134"/>
    </row>
    <row r="65" spans="4:62" s="69" customFormat="1" ht="23.25" customHeight="1" thickBot="1">
      <c r="D65" s="412" t="s">
        <v>140</v>
      </c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3"/>
      <c r="AD65" s="413"/>
      <c r="AE65" s="413"/>
      <c r="AF65" s="413"/>
      <c r="AG65" s="413"/>
      <c r="AH65" s="413"/>
      <c r="AI65" s="413"/>
      <c r="AJ65" s="413"/>
      <c r="AK65" s="413"/>
      <c r="AL65" s="413"/>
      <c r="AM65" s="413"/>
      <c r="AN65" s="413"/>
      <c r="AO65" s="413"/>
      <c r="AP65" s="413"/>
      <c r="AQ65" s="413"/>
      <c r="AR65" s="413"/>
      <c r="AS65" s="413"/>
      <c r="AT65" s="413"/>
      <c r="AU65" s="413"/>
      <c r="AV65" s="413"/>
      <c r="AW65" s="413"/>
      <c r="AX65" s="413"/>
      <c r="AY65" s="413"/>
      <c r="AZ65" s="413"/>
      <c r="BA65" s="413"/>
      <c r="BB65" s="413"/>
      <c r="BC65" s="413"/>
      <c r="BD65" s="413"/>
      <c r="BE65" s="413"/>
      <c r="BF65" s="414"/>
      <c r="BH65" s="134"/>
      <c r="BI65" s="134"/>
      <c r="BJ65" s="134"/>
    </row>
    <row r="66" spans="4:62" s="69" customFormat="1" ht="27" customHeight="1">
      <c r="D66" s="283" t="s">
        <v>170</v>
      </c>
      <c r="E66" s="284"/>
      <c r="F66" s="285"/>
      <c r="G66" s="336" t="s">
        <v>149</v>
      </c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8"/>
      <c r="U66" s="384"/>
      <c r="V66" s="385"/>
      <c r="W66" s="355">
        <v>4</v>
      </c>
      <c r="X66" s="311"/>
      <c r="Y66" s="304"/>
      <c r="Z66" s="305"/>
      <c r="AA66" s="355"/>
      <c r="AB66" s="311"/>
      <c r="AC66" s="304">
        <v>2</v>
      </c>
      <c r="AD66" s="305"/>
      <c r="AE66" s="355">
        <f>AC66*30</f>
        <v>60</v>
      </c>
      <c r="AF66" s="311"/>
      <c r="AG66" s="757">
        <v>36</v>
      </c>
      <c r="AH66" s="758"/>
      <c r="AI66" s="310">
        <v>18</v>
      </c>
      <c r="AJ66" s="311"/>
      <c r="AK66" s="304">
        <v>18</v>
      </c>
      <c r="AL66" s="305"/>
      <c r="AM66" s="355"/>
      <c r="AN66" s="311"/>
      <c r="AO66" s="415">
        <f>AE66-AG66</f>
        <v>24</v>
      </c>
      <c r="AP66" s="416"/>
      <c r="AQ66" s="304"/>
      <c r="AR66" s="305"/>
      <c r="AS66" s="310"/>
      <c r="AT66" s="311"/>
      <c r="AU66" s="304"/>
      <c r="AV66" s="305"/>
      <c r="AW66" s="310">
        <v>2</v>
      </c>
      <c r="AX66" s="311"/>
      <c r="AY66" s="384"/>
      <c r="AZ66" s="385"/>
      <c r="BA66" s="351"/>
      <c r="BB66" s="352"/>
      <c r="BC66" s="353"/>
      <c r="BD66" s="354"/>
      <c r="BE66" s="351"/>
      <c r="BF66" s="352"/>
      <c r="BH66" s="134"/>
      <c r="BI66" s="134"/>
      <c r="BJ66" s="134"/>
    </row>
    <row r="67" spans="4:62" s="69" customFormat="1" ht="27" customHeight="1">
      <c r="D67" s="406" t="s">
        <v>171</v>
      </c>
      <c r="E67" s="407"/>
      <c r="F67" s="408"/>
      <c r="G67" s="286" t="s">
        <v>112</v>
      </c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8"/>
      <c r="U67" s="267"/>
      <c r="V67" s="277"/>
      <c r="W67" s="265">
        <v>8</v>
      </c>
      <c r="X67" s="266"/>
      <c r="Y67" s="267"/>
      <c r="Z67" s="277"/>
      <c r="AA67" s="265"/>
      <c r="AB67" s="266"/>
      <c r="AC67" s="267">
        <v>7.5</v>
      </c>
      <c r="AD67" s="277"/>
      <c r="AE67" s="265">
        <f>AC67*30</f>
        <v>225</v>
      </c>
      <c r="AF67" s="266"/>
      <c r="AG67" s="267"/>
      <c r="AH67" s="266"/>
      <c r="AI67" s="268"/>
      <c r="AJ67" s="266"/>
      <c r="AK67" s="267"/>
      <c r="AL67" s="277"/>
      <c r="AM67" s="265"/>
      <c r="AN67" s="266"/>
      <c r="AO67" s="622">
        <f>AE67-AG67</f>
        <v>225</v>
      </c>
      <c r="AP67" s="572"/>
      <c r="AQ67" s="267"/>
      <c r="AR67" s="277"/>
      <c r="AS67" s="268"/>
      <c r="AT67" s="266"/>
      <c r="AU67" s="267"/>
      <c r="AV67" s="277"/>
      <c r="AW67" s="268"/>
      <c r="AX67" s="266"/>
      <c r="AY67" s="267"/>
      <c r="AZ67" s="277"/>
      <c r="BA67" s="268"/>
      <c r="BB67" s="266"/>
      <c r="BC67" s="267"/>
      <c r="BD67" s="277"/>
      <c r="BE67" s="268"/>
      <c r="BF67" s="266"/>
      <c r="BH67" s="134"/>
      <c r="BI67" s="134"/>
      <c r="BJ67" s="134"/>
    </row>
    <row r="68" spans="4:62" s="69" customFormat="1" ht="27" customHeight="1" thickBot="1">
      <c r="D68" s="406" t="s">
        <v>172</v>
      </c>
      <c r="E68" s="407"/>
      <c r="F68" s="408"/>
      <c r="G68" s="336" t="s">
        <v>151</v>
      </c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8"/>
      <c r="U68" s="304"/>
      <c r="V68" s="305"/>
      <c r="W68" s="355"/>
      <c r="X68" s="311"/>
      <c r="Y68" s="304"/>
      <c r="Z68" s="305"/>
      <c r="AA68" s="355"/>
      <c r="AB68" s="311"/>
      <c r="AC68" s="304">
        <v>6</v>
      </c>
      <c r="AD68" s="305"/>
      <c r="AE68" s="355">
        <f>AC68*30</f>
        <v>180</v>
      </c>
      <c r="AF68" s="311"/>
      <c r="AG68" s="304"/>
      <c r="AH68" s="310"/>
      <c r="AI68" s="340"/>
      <c r="AJ68" s="329"/>
      <c r="AK68" s="304"/>
      <c r="AL68" s="305"/>
      <c r="AM68" s="355"/>
      <c r="AN68" s="311"/>
      <c r="AO68" s="415">
        <f>AE68-AG68</f>
        <v>180</v>
      </c>
      <c r="AP68" s="416"/>
      <c r="AQ68" s="304"/>
      <c r="AR68" s="305"/>
      <c r="AS68" s="310"/>
      <c r="AT68" s="311"/>
      <c r="AU68" s="304"/>
      <c r="AV68" s="305"/>
      <c r="AW68" s="310"/>
      <c r="AX68" s="311"/>
      <c r="AY68" s="304"/>
      <c r="AZ68" s="305"/>
      <c r="BA68" s="310"/>
      <c r="BB68" s="311"/>
      <c r="BC68" s="304"/>
      <c r="BD68" s="305"/>
      <c r="BE68" s="310"/>
      <c r="BF68" s="311"/>
      <c r="BH68" s="134"/>
      <c r="BI68" s="134"/>
      <c r="BJ68" s="134"/>
    </row>
    <row r="69" spans="4:62" s="69" customFormat="1" ht="18" customHeight="1" thickBot="1">
      <c r="D69" s="400" t="s">
        <v>135</v>
      </c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5"/>
      <c r="U69" s="312"/>
      <c r="V69" s="320"/>
      <c r="W69" s="300">
        <v>2</v>
      </c>
      <c r="X69" s="335"/>
      <c r="Y69" s="312"/>
      <c r="Z69" s="320"/>
      <c r="AA69" s="300"/>
      <c r="AB69" s="335"/>
      <c r="AC69" s="312">
        <f>SUM(AC66:AC68)</f>
        <v>15.5</v>
      </c>
      <c r="AD69" s="320"/>
      <c r="AE69" s="300">
        <f>SUM(AE66:AE68)</f>
        <v>465</v>
      </c>
      <c r="AF69" s="335"/>
      <c r="AG69" s="312">
        <f>SUM(AG66)</f>
        <v>36</v>
      </c>
      <c r="AH69" s="335"/>
      <c r="AI69" s="301">
        <f>SUM(AI66)</f>
        <v>18</v>
      </c>
      <c r="AJ69" s="335"/>
      <c r="AK69" s="759">
        <f>SUM(AK66)</f>
        <v>18</v>
      </c>
      <c r="AL69" s="320"/>
      <c r="AM69" s="300"/>
      <c r="AN69" s="335"/>
      <c r="AO69" s="573">
        <f>AE69-AG69</f>
        <v>429</v>
      </c>
      <c r="AP69" s="574"/>
      <c r="AQ69" s="312"/>
      <c r="AR69" s="320"/>
      <c r="AS69" s="301"/>
      <c r="AT69" s="335"/>
      <c r="AU69" s="312"/>
      <c r="AV69" s="320"/>
      <c r="AW69" s="301">
        <v>2</v>
      </c>
      <c r="AX69" s="335"/>
      <c r="AY69" s="312"/>
      <c r="AZ69" s="320"/>
      <c r="BA69" s="301"/>
      <c r="BB69" s="335"/>
      <c r="BC69" s="312"/>
      <c r="BD69" s="320"/>
      <c r="BE69" s="356">
        <f>SUM(BE62:BE66)</f>
        <v>0</v>
      </c>
      <c r="BF69" s="357"/>
      <c r="BH69" s="134"/>
      <c r="BI69" s="134"/>
      <c r="BJ69" s="134"/>
    </row>
    <row r="70" spans="4:62" s="69" customFormat="1" ht="18" customHeight="1" thickBot="1">
      <c r="D70" s="575" t="s">
        <v>142</v>
      </c>
      <c r="E70" s="576"/>
      <c r="F70" s="576"/>
      <c r="G70" s="576"/>
      <c r="H70" s="576"/>
      <c r="I70" s="576"/>
      <c r="J70" s="576"/>
      <c r="K70" s="576"/>
      <c r="L70" s="576"/>
      <c r="M70" s="576"/>
      <c r="N70" s="576"/>
      <c r="O70" s="576"/>
      <c r="P70" s="576"/>
      <c r="Q70" s="576"/>
      <c r="R70" s="576"/>
      <c r="S70" s="576"/>
      <c r="T70" s="576"/>
      <c r="U70" s="576"/>
      <c r="V70" s="576"/>
      <c r="W70" s="576"/>
      <c r="X70" s="576"/>
      <c r="Y70" s="576"/>
      <c r="Z70" s="576"/>
      <c r="AA70" s="576"/>
      <c r="AB70" s="576"/>
      <c r="AC70" s="577"/>
      <c r="AD70" s="577"/>
      <c r="AE70" s="577"/>
      <c r="AF70" s="577"/>
      <c r="AG70" s="576"/>
      <c r="AH70" s="576"/>
      <c r="AI70" s="576"/>
      <c r="AJ70" s="576"/>
      <c r="AK70" s="576"/>
      <c r="AL70" s="576"/>
      <c r="AM70" s="576"/>
      <c r="AN70" s="576"/>
      <c r="AO70" s="576"/>
      <c r="AP70" s="576"/>
      <c r="AQ70" s="576"/>
      <c r="AR70" s="576"/>
      <c r="AS70" s="576"/>
      <c r="AT70" s="576"/>
      <c r="AU70" s="576"/>
      <c r="AV70" s="576"/>
      <c r="AW70" s="576"/>
      <c r="AX70" s="576"/>
      <c r="AY70" s="576"/>
      <c r="AZ70" s="576"/>
      <c r="BA70" s="576"/>
      <c r="BB70" s="576"/>
      <c r="BC70" s="576"/>
      <c r="BD70" s="576"/>
      <c r="BE70" s="576"/>
      <c r="BF70" s="578"/>
      <c r="BH70" s="134"/>
      <c r="BI70" s="134"/>
      <c r="BJ70" s="134"/>
    </row>
    <row r="71" spans="4:64" s="69" customFormat="1" ht="27.75" customHeight="1">
      <c r="D71" s="330" t="s">
        <v>173</v>
      </c>
      <c r="E71" s="331"/>
      <c r="F71" s="332"/>
      <c r="G71" s="417" t="s">
        <v>191</v>
      </c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386"/>
      <c r="V71" s="387"/>
      <c r="W71" s="389">
        <v>1</v>
      </c>
      <c r="X71" s="390"/>
      <c r="Y71" s="563"/>
      <c r="Z71" s="564"/>
      <c r="AA71" s="760"/>
      <c r="AB71" s="761"/>
      <c r="AC71" s="762">
        <v>2</v>
      </c>
      <c r="AD71" s="763"/>
      <c r="AE71" s="389">
        <f aca="true" t="shared" si="7" ref="AE71:AE79">AC71*30</f>
        <v>60</v>
      </c>
      <c r="AF71" s="390"/>
      <c r="AG71" s="386">
        <f aca="true" t="shared" si="8" ref="AG71:AG77">AI71+AK71+AM71</f>
        <v>36</v>
      </c>
      <c r="AH71" s="390"/>
      <c r="AI71" s="386">
        <v>18</v>
      </c>
      <c r="AJ71" s="387"/>
      <c r="AK71" s="389">
        <v>18</v>
      </c>
      <c r="AL71" s="387"/>
      <c r="AM71" s="648"/>
      <c r="AN71" s="390"/>
      <c r="AO71" s="648">
        <f aca="true" t="shared" si="9" ref="AO71:AO79">AE71-AG71</f>
        <v>24</v>
      </c>
      <c r="AP71" s="390"/>
      <c r="AQ71" s="386">
        <v>2</v>
      </c>
      <c r="AR71" s="387"/>
      <c r="AS71" s="323"/>
      <c r="AT71" s="324"/>
      <c r="AU71" s="339"/>
      <c r="AV71" s="439"/>
      <c r="AW71" s="323"/>
      <c r="AX71" s="324"/>
      <c r="AY71" s="339"/>
      <c r="AZ71" s="439"/>
      <c r="BA71" s="323"/>
      <c r="BB71" s="324"/>
      <c r="BC71" s="339"/>
      <c r="BD71" s="439"/>
      <c r="BE71" s="579"/>
      <c r="BF71" s="327"/>
      <c r="BH71" s="134"/>
      <c r="BI71" s="134"/>
      <c r="BJ71" s="134"/>
      <c r="BL71" s="136"/>
    </row>
    <row r="72" spans="4:64" s="69" customFormat="1" ht="54.75" customHeight="1">
      <c r="D72" s="283" t="s">
        <v>174</v>
      </c>
      <c r="E72" s="284"/>
      <c r="F72" s="285"/>
      <c r="G72" s="394" t="s">
        <v>192</v>
      </c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6"/>
      <c r="U72" s="380"/>
      <c r="V72" s="381"/>
      <c r="W72" s="381">
        <v>2</v>
      </c>
      <c r="X72" s="382"/>
      <c r="Y72" s="377"/>
      <c r="Z72" s="378"/>
      <c r="AA72" s="378"/>
      <c r="AB72" s="379"/>
      <c r="AC72" s="380">
        <v>2</v>
      </c>
      <c r="AD72" s="381"/>
      <c r="AE72" s="381">
        <f t="shared" si="7"/>
        <v>60</v>
      </c>
      <c r="AF72" s="382"/>
      <c r="AG72" s="622">
        <f t="shared" si="8"/>
        <v>36</v>
      </c>
      <c r="AH72" s="572"/>
      <c r="AI72" s="380">
        <v>18</v>
      </c>
      <c r="AJ72" s="381"/>
      <c r="AK72" s="381">
        <v>18</v>
      </c>
      <c r="AL72" s="381"/>
      <c r="AM72" s="388"/>
      <c r="AN72" s="382"/>
      <c r="AO72" s="571">
        <f t="shared" si="9"/>
        <v>24</v>
      </c>
      <c r="AP72" s="572"/>
      <c r="AQ72" s="380"/>
      <c r="AR72" s="381"/>
      <c r="AS72" s="388">
        <v>2</v>
      </c>
      <c r="AT72" s="382"/>
      <c r="AU72" s="267"/>
      <c r="AV72" s="277"/>
      <c r="AW72" s="268"/>
      <c r="AX72" s="266"/>
      <c r="AY72" s="267"/>
      <c r="AZ72" s="370"/>
      <c r="BA72" s="268"/>
      <c r="BB72" s="266"/>
      <c r="BC72" s="267"/>
      <c r="BD72" s="277"/>
      <c r="BE72" s="369"/>
      <c r="BF72" s="270"/>
      <c r="BH72" s="134"/>
      <c r="BI72" s="134"/>
      <c r="BJ72" s="134"/>
      <c r="BL72" s="136"/>
    </row>
    <row r="73" spans="4:64" s="69" customFormat="1" ht="27.75" customHeight="1">
      <c r="D73" s="283" t="s">
        <v>175</v>
      </c>
      <c r="E73" s="284"/>
      <c r="F73" s="285"/>
      <c r="G73" s="392" t="s">
        <v>193</v>
      </c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80"/>
      <c r="V73" s="381"/>
      <c r="W73" s="381">
        <v>3</v>
      </c>
      <c r="X73" s="382"/>
      <c r="Y73" s="377"/>
      <c r="Z73" s="378"/>
      <c r="AA73" s="378"/>
      <c r="AB73" s="379"/>
      <c r="AC73" s="380">
        <v>2</v>
      </c>
      <c r="AD73" s="381"/>
      <c r="AE73" s="381">
        <f t="shared" si="7"/>
        <v>60</v>
      </c>
      <c r="AF73" s="382"/>
      <c r="AG73" s="622">
        <f t="shared" si="8"/>
        <v>36</v>
      </c>
      <c r="AH73" s="572"/>
      <c r="AI73" s="380">
        <v>18</v>
      </c>
      <c r="AJ73" s="381"/>
      <c r="AK73" s="381">
        <v>18</v>
      </c>
      <c r="AL73" s="381"/>
      <c r="AM73" s="388"/>
      <c r="AN73" s="382"/>
      <c r="AO73" s="571">
        <f t="shared" si="9"/>
        <v>24</v>
      </c>
      <c r="AP73" s="572"/>
      <c r="AQ73" s="380"/>
      <c r="AR73" s="381"/>
      <c r="AS73" s="388"/>
      <c r="AT73" s="382"/>
      <c r="AU73" s="380">
        <v>2</v>
      </c>
      <c r="AV73" s="381"/>
      <c r="AW73" s="388"/>
      <c r="AX73" s="382"/>
      <c r="AY73" s="430"/>
      <c r="AZ73" s="431"/>
      <c r="BA73" s="388"/>
      <c r="BB73" s="382"/>
      <c r="BC73" s="430"/>
      <c r="BD73" s="431"/>
      <c r="BE73" s="432"/>
      <c r="BF73" s="433"/>
      <c r="BH73" s="134"/>
      <c r="BI73" s="134"/>
      <c r="BJ73" s="134"/>
      <c r="BL73" s="136"/>
    </row>
    <row r="74" spans="4:64" s="69" customFormat="1" ht="27.75" customHeight="1">
      <c r="D74" s="283" t="s">
        <v>176</v>
      </c>
      <c r="E74" s="284"/>
      <c r="F74" s="285"/>
      <c r="G74" s="392" t="s">
        <v>194</v>
      </c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  <c r="T74" s="393"/>
      <c r="U74" s="380"/>
      <c r="V74" s="381"/>
      <c r="W74" s="381">
        <v>3</v>
      </c>
      <c r="X74" s="382"/>
      <c r="Y74" s="377"/>
      <c r="Z74" s="378"/>
      <c r="AA74" s="378"/>
      <c r="AB74" s="379"/>
      <c r="AC74" s="380">
        <v>2</v>
      </c>
      <c r="AD74" s="381"/>
      <c r="AE74" s="381">
        <f t="shared" si="7"/>
        <v>60</v>
      </c>
      <c r="AF74" s="382"/>
      <c r="AG74" s="622">
        <f t="shared" si="8"/>
        <v>36</v>
      </c>
      <c r="AH74" s="572"/>
      <c r="AI74" s="380">
        <v>18</v>
      </c>
      <c r="AJ74" s="381"/>
      <c r="AK74" s="381">
        <v>18</v>
      </c>
      <c r="AL74" s="381"/>
      <c r="AM74" s="388"/>
      <c r="AN74" s="382"/>
      <c r="AO74" s="571">
        <f t="shared" si="9"/>
        <v>24</v>
      </c>
      <c r="AP74" s="572"/>
      <c r="AQ74" s="380"/>
      <c r="AR74" s="381"/>
      <c r="AS74" s="388"/>
      <c r="AT74" s="382"/>
      <c r="AU74" s="380">
        <v>2</v>
      </c>
      <c r="AV74" s="381"/>
      <c r="AW74" s="388"/>
      <c r="AX74" s="382"/>
      <c r="AY74" s="267"/>
      <c r="AZ74" s="370"/>
      <c r="BA74" s="268"/>
      <c r="BB74" s="266"/>
      <c r="BC74" s="267"/>
      <c r="BD74" s="277"/>
      <c r="BE74" s="269"/>
      <c r="BF74" s="270"/>
      <c r="BH74" s="134"/>
      <c r="BI74" s="134"/>
      <c r="BJ74" s="134"/>
      <c r="BL74" s="136"/>
    </row>
    <row r="75" spans="4:64" s="69" customFormat="1" ht="27.75" customHeight="1">
      <c r="D75" s="283" t="s">
        <v>177</v>
      </c>
      <c r="E75" s="284"/>
      <c r="F75" s="285"/>
      <c r="G75" s="392" t="s">
        <v>195</v>
      </c>
      <c r="H75" s="393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47"/>
      <c r="V75" s="348"/>
      <c r="W75" s="348">
        <v>6</v>
      </c>
      <c r="X75" s="391"/>
      <c r="Y75" s="347"/>
      <c r="Z75" s="348"/>
      <c r="AA75" s="348"/>
      <c r="AB75" s="265"/>
      <c r="AC75" s="347">
        <v>2</v>
      </c>
      <c r="AD75" s="348"/>
      <c r="AE75" s="355">
        <f t="shared" si="7"/>
        <v>60</v>
      </c>
      <c r="AF75" s="311"/>
      <c r="AG75" s="622">
        <f t="shared" si="8"/>
        <v>36</v>
      </c>
      <c r="AH75" s="572"/>
      <c r="AI75" s="380">
        <v>18</v>
      </c>
      <c r="AJ75" s="381"/>
      <c r="AK75" s="381">
        <v>18</v>
      </c>
      <c r="AL75" s="381"/>
      <c r="AM75" s="277"/>
      <c r="AN75" s="391"/>
      <c r="AO75" s="306">
        <f t="shared" si="9"/>
        <v>24</v>
      </c>
      <c r="AP75" s="307"/>
      <c r="AQ75" s="267"/>
      <c r="AR75" s="277"/>
      <c r="AS75" s="268"/>
      <c r="AT75" s="266"/>
      <c r="AU75" s="267"/>
      <c r="AV75" s="277"/>
      <c r="AW75" s="268"/>
      <c r="AX75" s="266"/>
      <c r="AY75" s="267"/>
      <c r="AZ75" s="370"/>
      <c r="BA75" s="268">
        <v>2</v>
      </c>
      <c r="BB75" s="266"/>
      <c r="BC75" s="267"/>
      <c r="BD75" s="277"/>
      <c r="BE75" s="269"/>
      <c r="BF75" s="270"/>
      <c r="BH75" s="134"/>
      <c r="BI75" s="134"/>
      <c r="BJ75" s="134"/>
      <c r="BL75" s="136"/>
    </row>
    <row r="76" spans="4:64" s="137" customFormat="1" ht="61.5" customHeight="1">
      <c r="D76" s="283" t="s">
        <v>178</v>
      </c>
      <c r="E76" s="284"/>
      <c r="F76" s="285"/>
      <c r="G76" s="394" t="s">
        <v>196</v>
      </c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6"/>
      <c r="U76" s="347"/>
      <c r="V76" s="348"/>
      <c r="W76" s="348">
        <v>6</v>
      </c>
      <c r="X76" s="391"/>
      <c r="Y76" s="347"/>
      <c r="Z76" s="348"/>
      <c r="AA76" s="348"/>
      <c r="AB76" s="265"/>
      <c r="AC76" s="347">
        <v>2</v>
      </c>
      <c r="AD76" s="348"/>
      <c r="AE76" s="355">
        <f t="shared" si="7"/>
        <v>60</v>
      </c>
      <c r="AF76" s="311"/>
      <c r="AG76" s="756">
        <f t="shared" si="8"/>
        <v>36</v>
      </c>
      <c r="AH76" s="376"/>
      <c r="AI76" s="781">
        <v>18</v>
      </c>
      <c r="AJ76" s="674"/>
      <c r="AK76" s="674">
        <v>18</v>
      </c>
      <c r="AL76" s="674"/>
      <c r="AM76" s="277"/>
      <c r="AN76" s="391"/>
      <c r="AO76" s="306">
        <f t="shared" si="9"/>
        <v>24</v>
      </c>
      <c r="AP76" s="307"/>
      <c r="AQ76" s="267"/>
      <c r="AR76" s="277"/>
      <c r="AS76" s="268"/>
      <c r="AT76" s="266"/>
      <c r="AU76" s="267"/>
      <c r="AV76" s="277"/>
      <c r="AW76" s="268"/>
      <c r="AX76" s="266"/>
      <c r="AY76" s="267"/>
      <c r="AZ76" s="427"/>
      <c r="BA76" s="268">
        <v>2</v>
      </c>
      <c r="BB76" s="266"/>
      <c r="BC76" s="267"/>
      <c r="BD76" s="277"/>
      <c r="BE76" s="269"/>
      <c r="BF76" s="270"/>
      <c r="BH76" s="138"/>
      <c r="BI76" s="138"/>
      <c r="BJ76" s="138"/>
      <c r="BL76" s="139"/>
    </row>
    <row r="77" spans="4:64" s="69" customFormat="1" ht="54.75" customHeight="1">
      <c r="D77" s="283" t="s">
        <v>179</v>
      </c>
      <c r="E77" s="284"/>
      <c r="F77" s="285"/>
      <c r="G77" s="394" t="s">
        <v>199</v>
      </c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6"/>
      <c r="U77" s="347"/>
      <c r="V77" s="348"/>
      <c r="W77" s="348">
        <v>7</v>
      </c>
      <c r="X77" s="391"/>
      <c r="Y77" s="347"/>
      <c r="Z77" s="348"/>
      <c r="AA77" s="348"/>
      <c r="AB77" s="265"/>
      <c r="AC77" s="347">
        <v>2</v>
      </c>
      <c r="AD77" s="348"/>
      <c r="AE77" s="355">
        <f t="shared" si="7"/>
        <v>60</v>
      </c>
      <c r="AF77" s="311"/>
      <c r="AG77" s="622">
        <f t="shared" si="8"/>
        <v>36</v>
      </c>
      <c r="AH77" s="572"/>
      <c r="AI77" s="380">
        <v>18</v>
      </c>
      <c r="AJ77" s="381"/>
      <c r="AK77" s="381">
        <v>18</v>
      </c>
      <c r="AL77" s="381"/>
      <c r="AM77" s="277"/>
      <c r="AN77" s="391"/>
      <c r="AO77" s="306">
        <f t="shared" si="9"/>
        <v>24</v>
      </c>
      <c r="AP77" s="307"/>
      <c r="AQ77" s="267"/>
      <c r="AR77" s="277"/>
      <c r="AS77" s="268"/>
      <c r="AT77" s="266"/>
      <c r="AU77" s="267"/>
      <c r="AV77" s="277"/>
      <c r="AW77" s="268"/>
      <c r="AX77" s="266"/>
      <c r="AY77" s="267"/>
      <c r="AZ77" s="370"/>
      <c r="BA77" s="268"/>
      <c r="BB77" s="266"/>
      <c r="BC77" s="267">
        <v>2</v>
      </c>
      <c r="BD77" s="277"/>
      <c r="BE77" s="269"/>
      <c r="BF77" s="270"/>
      <c r="BH77" s="134"/>
      <c r="BI77" s="134"/>
      <c r="BJ77" s="134"/>
      <c r="BL77" s="136"/>
    </row>
    <row r="78" spans="4:64" s="69" customFormat="1" ht="27.75" customHeight="1">
      <c r="D78" s="283" t="s">
        <v>180</v>
      </c>
      <c r="E78" s="284"/>
      <c r="F78" s="285"/>
      <c r="G78" s="392" t="s">
        <v>129</v>
      </c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47"/>
      <c r="V78" s="348"/>
      <c r="W78" s="348">
        <v>2.4</v>
      </c>
      <c r="X78" s="391"/>
      <c r="Y78" s="347"/>
      <c r="Z78" s="348"/>
      <c r="AA78" s="348"/>
      <c r="AB78" s="265"/>
      <c r="AC78" s="347">
        <v>6</v>
      </c>
      <c r="AD78" s="348"/>
      <c r="AE78" s="355">
        <f t="shared" si="7"/>
        <v>180</v>
      </c>
      <c r="AF78" s="311"/>
      <c r="AG78" s="622">
        <v>144</v>
      </c>
      <c r="AH78" s="572"/>
      <c r="AI78" s="347"/>
      <c r="AJ78" s="348"/>
      <c r="AK78" s="348">
        <v>144</v>
      </c>
      <c r="AL78" s="348"/>
      <c r="AM78" s="277"/>
      <c r="AN78" s="391"/>
      <c r="AO78" s="306">
        <f t="shared" si="9"/>
        <v>36</v>
      </c>
      <c r="AP78" s="307"/>
      <c r="AQ78" s="267">
        <v>2</v>
      </c>
      <c r="AR78" s="277"/>
      <c r="AS78" s="268">
        <v>2</v>
      </c>
      <c r="AT78" s="266"/>
      <c r="AU78" s="267">
        <v>2</v>
      </c>
      <c r="AV78" s="277"/>
      <c r="AW78" s="268">
        <v>2</v>
      </c>
      <c r="AX78" s="266"/>
      <c r="AY78" s="267"/>
      <c r="AZ78" s="370"/>
      <c r="BA78" s="268"/>
      <c r="BB78" s="266"/>
      <c r="BC78" s="267"/>
      <c r="BD78" s="277"/>
      <c r="BE78" s="269"/>
      <c r="BF78" s="270"/>
      <c r="BH78" s="134"/>
      <c r="BI78" s="134"/>
      <c r="BJ78" s="134"/>
      <c r="BL78" s="136"/>
    </row>
    <row r="79" spans="4:64" s="69" customFormat="1" ht="27.75" customHeight="1" thickBot="1">
      <c r="D79" s="283" t="s">
        <v>181</v>
      </c>
      <c r="E79" s="284"/>
      <c r="F79" s="285"/>
      <c r="G79" s="392" t="s">
        <v>130</v>
      </c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47"/>
      <c r="V79" s="348"/>
      <c r="W79" s="348">
        <v>6.7</v>
      </c>
      <c r="X79" s="391"/>
      <c r="Y79" s="347"/>
      <c r="Z79" s="348"/>
      <c r="AA79" s="348"/>
      <c r="AB79" s="265"/>
      <c r="AC79" s="347">
        <v>4</v>
      </c>
      <c r="AD79" s="348"/>
      <c r="AE79" s="355">
        <f t="shared" si="7"/>
        <v>120</v>
      </c>
      <c r="AF79" s="311"/>
      <c r="AG79" s="622">
        <v>90</v>
      </c>
      <c r="AH79" s="572"/>
      <c r="AI79" s="653"/>
      <c r="AJ79" s="654"/>
      <c r="AK79" s="745">
        <v>90</v>
      </c>
      <c r="AL79" s="745"/>
      <c r="AM79" s="277"/>
      <c r="AN79" s="391"/>
      <c r="AO79" s="777">
        <f t="shared" si="9"/>
        <v>30</v>
      </c>
      <c r="AP79" s="778"/>
      <c r="AQ79" s="267"/>
      <c r="AR79" s="277"/>
      <c r="AS79" s="268"/>
      <c r="AT79" s="266"/>
      <c r="AU79" s="267"/>
      <c r="AV79" s="277"/>
      <c r="AW79" s="268"/>
      <c r="AX79" s="266"/>
      <c r="AY79" s="267">
        <v>2</v>
      </c>
      <c r="AZ79" s="370"/>
      <c r="BA79" s="268">
        <v>1</v>
      </c>
      <c r="BB79" s="266"/>
      <c r="BC79" s="267">
        <v>2</v>
      </c>
      <c r="BD79" s="277"/>
      <c r="BE79" s="269"/>
      <c r="BF79" s="270"/>
      <c r="BH79" s="134"/>
      <c r="BI79" s="134"/>
      <c r="BJ79" s="134"/>
      <c r="BL79" s="136"/>
    </row>
    <row r="80" spans="4:62" s="69" customFormat="1" ht="25.5" customHeight="1" thickBot="1">
      <c r="D80" s="397"/>
      <c r="E80" s="398"/>
      <c r="F80" s="399"/>
      <c r="G80" s="400" t="s">
        <v>135</v>
      </c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2"/>
      <c r="U80" s="312"/>
      <c r="V80" s="320"/>
      <c r="W80" s="300">
        <v>11</v>
      </c>
      <c r="X80" s="335"/>
      <c r="Y80" s="312"/>
      <c r="Z80" s="320"/>
      <c r="AA80" s="300"/>
      <c r="AB80" s="335"/>
      <c r="AC80" s="312">
        <f>SUM(AC71:AC79)</f>
        <v>24</v>
      </c>
      <c r="AD80" s="320"/>
      <c r="AE80" s="300">
        <f>SUM(AE71:AE79)</f>
        <v>720</v>
      </c>
      <c r="AF80" s="335"/>
      <c r="AG80" s="312">
        <f>SUM(AG71:AG79)</f>
        <v>486</v>
      </c>
      <c r="AH80" s="335"/>
      <c r="AI80" s="301">
        <f>SUM(AI71:AI79)</f>
        <v>126</v>
      </c>
      <c r="AJ80" s="320"/>
      <c r="AK80" s="300">
        <f>SUM(AK71:AK79)</f>
        <v>360</v>
      </c>
      <c r="AL80" s="320"/>
      <c r="AM80" s="301"/>
      <c r="AN80" s="335"/>
      <c r="AO80" s="316">
        <f>SUM(AO71:AO79)</f>
        <v>234</v>
      </c>
      <c r="AP80" s="317"/>
      <c r="AQ80" s="312">
        <f>SUM(AQ71:AQ79)</f>
        <v>4</v>
      </c>
      <c r="AR80" s="320"/>
      <c r="AS80" s="301">
        <f>SUM(AS72:AS79)</f>
        <v>4</v>
      </c>
      <c r="AT80" s="335"/>
      <c r="AU80" s="312">
        <f>SUM(AU73:AU79)</f>
        <v>6</v>
      </c>
      <c r="AV80" s="320"/>
      <c r="AW80" s="301">
        <f>SUM(AW78:AW79)</f>
        <v>2</v>
      </c>
      <c r="AX80" s="335"/>
      <c r="AY80" s="312">
        <f>SUM(AY79)</f>
        <v>2</v>
      </c>
      <c r="AZ80" s="313"/>
      <c r="BA80" s="301">
        <f>SUM(BA75:BA79)</f>
        <v>5</v>
      </c>
      <c r="BB80" s="335"/>
      <c r="BC80" s="312">
        <f>SUM(BC77:BC79)</f>
        <v>4</v>
      </c>
      <c r="BD80" s="301"/>
      <c r="BE80" s="300"/>
      <c r="BF80" s="335"/>
      <c r="BH80" s="134"/>
      <c r="BI80" s="134"/>
      <c r="BJ80" s="134"/>
    </row>
    <row r="81" spans="4:62" s="69" customFormat="1" ht="25.5" customHeight="1" thickBot="1">
      <c r="D81" s="400" t="s">
        <v>136</v>
      </c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2"/>
      <c r="U81" s="312">
        <f>U48+U64+U80</f>
        <v>11</v>
      </c>
      <c r="V81" s="320"/>
      <c r="W81" s="300">
        <f>W48+W64+W69+W80</f>
        <v>29</v>
      </c>
      <c r="X81" s="335"/>
      <c r="Y81" s="312">
        <f>Y48+Y64+Y80</f>
        <v>1</v>
      </c>
      <c r="Z81" s="320"/>
      <c r="AA81" s="300">
        <f>AA48+AA64+AA80</f>
        <v>3</v>
      </c>
      <c r="AB81" s="335"/>
      <c r="AC81" s="423">
        <f>AC48+AC64+AC69+AC80</f>
        <v>155</v>
      </c>
      <c r="AD81" s="424"/>
      <c r="AE81" s="425">
        <f>AE48+AE64+AE69+AE80</f>
        <v>4650</v>
      </c>
      <c r="AF81" s="426"/>
      <c r="AG81" s="423">
        <f>AG48+AG64+AG69+AG80</f>
        <v>2403</v>
      </c>
      <c r="AH81" s="644"/>
      <c r="AI81" s="423">
        <f>AI48+AI64+AI69+AI80</f>
        <v>1098</v>
      </c>
      <c r="AJ81" s="424"/>
      <c r="AK81" s="425">
        <f>AK48+AK64+AK69+AK80</f>
        <v>937</v>
      </c>
      <c r="AL81" s="424"/>
      <c r="AM81" s="425">
        <f>AM48+AM64+AM69+AM80</f>
        <v>368</v>
      </c>
      <c r="AN81" s="426"/>
      <c r="AO81" s="423">
        <f>AO48+AO64+AO69+AO80</f>
        <v>2247</v>
      </c>
      <c r="AP81" s="644"/>
      <c r="AQ81" s="423">
        <f>AQ48+AQ64+AQ69+AQ80</f>
        <v>28</v>
      </c>
      <c r="AR81" s="424"/>
      <c r="AS81" s="425">
        <f>AS48+AS64+AS69+AS80</f>
        <v>28</v>
      </c>
      <c r="AT81" s="426"/>
      <c r="AU81" s="423">
        <f>AU48+AU64+AU69+AU80</f>
        <v>22</v>
      </c>
      <c r="AV81" s="424"/>
      <c r="AW81" s="425">
        <f>AW48+AW64+AW69+AW80</f>
        <v>17</v>
      </c>
      <c r="AX81" s="426"/>
      <c r="AY81" s="555">
        <f>AY48+AY64+AY69+AY80</f>
        <v>13.5</v>
      </c>
      <c r="AZ81" s="556"/>
      <c r="BA81" s="425">
        <f>BA48+BA64+BA69+BA80</f>
        <v>13</v>
      </c>
      <c r="BB81" s="426"/>
      <c r="BC81" s="423">
        <f>BC48+BC64+BC69+BC80</f>
        <v>12</v>
      </c>
      <c r="BD81" s="424"/>
      <c r="BE81" s="557">
        <f>BE48+BE64+BE69+BE80</f>
        <v>0</v>
      </c>
      <c r="BF81" s="558"/>
      <c r="BG81" s="140"/>
      <c r="BH81" s="134"/>
      <c r="BI81" s="134"/>
      <c r="BJ81" s="134"/>
    </row>
    <row r="82" spans="4:62" s="69" customFormat="1" ht="21.75" customHeight="1" thickBot="1">
      <c r="D82" s="638" t="s">
        <v>138</v>
      </c>
      <c r="E82" s="696"/>
      <c r="F82" s="696"/>
      <c r="G82" s="696"/>
      <c r="H82" s="696"/>
      <c r="I82" s="696"/>
      <c r="J82" s="696"/>
      <c r="K82" s="696"/>
      <c r="L82" s="696"/>
      <c r="M82" s="696"/>
      <c r="N82" s="696"/>
      <c r="O82" s="696"/>
      <c r="P82" s="696"/>
      <c r="Q82" s="696"/>
      <c r="R82" s="696"/>
      <c r="S82" s="696"/>
      <c r="T82" s="696"/>
      <c r="U82" s="696"/>
      <c r="V82" s="696"/>
      <c r="W82" s="696"/>
      <c r="X82" s="696"/>
      <c r="Y82" s="696"/>
      <c r="Z82" s="696"/>
      <c r="AA82" s="696"/>
      <c r="AB82" s="696"/>
      <c r="AC82" s="696"/>
      <c r="AD82" s="696"/>
      <c r="AE82" s="696"/>
      <c r="AF82" s="696"/>
      <c r="AG82" s="696"/>
      <c r="AH82" s="696"/>
      <c r="AI82" s="696"/>
      <c r="AJ82" s="696"/>
      <c r="AK82" s="696"/>
      <c r="AL82" s="696"/>
      <c r="AM82" s="696"/>
      <c r="AN82" s="696"/>
      <c r="AO82" s="696"/>
      <c r="AP82" s="696"/>
      <c r="AQ82" s="696"/>
      <c r="AR82" s="696"/>
      <c r="AS82" s="696"/>
      <c r="AT82" s="696"/>
      <c r="AU82" s="696"/>
      <c r="AV82" s="696"/>
      <c r="AW82" s="696"/>
      <c r="AX82" s="696"/>
      <c r="AY82" s="696"/>
      <c r="AZ82" s="696"/>
      <c r="BA82" s="696"/>
      <c r="BB82" s="696"/>
      <c r="BC82" s="696"/>
      <c r="BD82" s="696"/>
      <c r="BE82" s="696"/>
      <c r="BF82" s="631"/>
      <c r="BH82" s="134"/>
      <c r="BI82" s="134"/>
      <c r="BJ82" s="134"/>
    </row>
    <row r="83" spans="4:62" s="69" customFormat="1" ht="20.25" customHeight="1" thickBot="1">
      <c r="D83" s="412" t="s">
        <v>143</v>
      </c>
      <c r="E83" s="560"/>
      <c r="F83" s="560"/>
      <c r="G83" s="560"/>
      <c r="H83" s="560"/>
      <c r="I83" s="560"/>
      <c r="J83" s="560"/>
      <c r="K83" s="560"/>
      <c r="L83" s="560"/>
      <c r="M83" s="560"/>
      <c r="N83" s="560"/>
      <c r="O83" s="560"/>
      <c r="P83" s="560"/>
      <c r="Q83" s="560"/>
      <c r="R83" s="560"/>
      <c r="S83" s="560"/>
      <c r="T83" s="560"/>
      <c r="U83" s="560"/>
      <c r="V83" s="560"/>
      <c r="W83" s="560"/>
      <c r="X83" s="560"/>
      <c r="Y83" s="560"/>
      <c r="Z83" s="560"/>
      <c r="AA83" s="560"/>
      <c r="AB83" s="560"/>
      <c r="AC83" s="560"/>
      <c r="AD83" s="560"/>
      <c r="AE83" s="560"/>
      <c r="AF83" s="560"/>
      <c r="AG83" s="560"/>
      <c r="AH83" s="560"/>
      <c r="AI83" s="560"/>
      <c r="AJ83" s="560"/>
      <c r="AK83" s="560"/>
      <c r="AL83" s="560"/>
      <c r="AM83" s="560"/>
      <c r="AN83" s="560"/>
      <c r="AO83" s="560"/>
      <c r="AP83" s="560"/>
      <c r="AQ83" s="560"/>
      <c r="AR83" s="560"/>
      <c r="AS83" s="560"/>
      <c r="AT83" s="560"/>
      <c r="AU83" s="560"/>
      <c r="AV83" s="560"/>
      <c r="AW83" s="560"/>
      <c r="AX83" s="560"/>
      <c r="AY83" s="560"/>
      <c r="AZ83" s="560"/>
      <c r="BA83" s="560"/>
      <c r="BB83" s="560"/>
      <c r="BC83" s="560"/>
      <c r="BD83" s="560"/>
      <c r="BE83" s="560"/>
      <c r="BF83" s="561"/>
      <c r="BH83" s="134"/>
      <c r="BI83" s="134"/>
      <c r="BJ83" s="134"/>
    </row>
    <row r="84" spans="4:62" s="69" customFormat="1" ht="59.25" customHeight="1">
      <c r="D84" s="546" t="s">
        <v>182</v>
      </c>
      <c r="E84" s="547"/>
      <c r="F84" s="548"/>
      <c r="G84" s="286" t="s">
        <v>276</v>
      </c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8"/>
      <c r="U84" s="267" t="s">
        <v>253</v>
      </c>
      <c r="V84" s="277"/>
      <c r="W84" s="265"/>
      <c r="X84" s="266"/>
      <c r="Y84" s="267"/>
      <c r="Z84" s="277"/>
      <c r="AA84" s="265"/>
      <c r="AB84" s="266"/>
      <c r="AC84" s="373">
        <v>11.5</v>
      </c>
      <c r="AD84" s="374"/>
      <c r="AE84" s="355">
        <f>AC84*30</f>
        <v>345</v>
      </c>
      <c r="AF84" s="311"/>
      <c r="AG84" s="267">
        <f>(AY84+BA84)*18</f>
        <v>180</v>
      </c>
      <c r="AH84" s="277"/>
      <c r="AI84" s="265">
        <v>108</v>
      </c>
      <c r="AJ84" s="266"/>
      <c r="AK84" s="267">
        <v>72</v>
      </c>
      <c r="AL84" s="277"/>
      <c r="AM84" s="265"/>
      <c r="AN84" s="266"/>
      <c r="AO84" s="306">
        <f>AE84-AG84</f>
        <v>165</v>
      </c>
      <c r="AP84" s="307"/>
      <c r="AQ84" s="267"/>
      <c r="AR84" s="277"/>
      <c r="AS84" s="268"/>
      <c r="AT84" s="266"/>
      <c r="AU84" s="267"/>
      <c r="AV84" s="277"/>
      <c r="AW84" s="268"/>
      <c r="AX84" s="266"/>
      <c r="AY84" s="267">
        <v>5</v>
      </c>
      <c r="AZ84" s="277"/>
      <c r="BA84" s="268">
        <v>5</v>
      </c>
      <c r="BB84" s="266"/>
      <c r="BC84" s="267"/>
      <c r="BD84" s="277"/>
      <c r="BE84" s="268"/>
      <c r="BF84" s="266"/>
      <c r="BH84" s="134"/>
      <c r="BI84" s="134"/>
      <c r="BJ84" s="134"/>
    </row>
    <row r="85" spans="4:62" s="69" customFormat="1" ht="27.75" customHeight="1">
      <c r="D85" s="546" t="s">
        <v>183</v>
      </c>
      <c r="E85" s="547"/>
      <c r="F85" s="548"/>
      <c r="G85" s="286" t="s">
        <v>277</v>
      </c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8"/>
      <c r="U85" s="267">
        <v>5.6</v>
      </c>
      <c r="V85" s="277"/>
      <c r="W85" s="265"/>
      <c r="X85" s="266"/>
      <c r="Y85" s="267"/>
      <c r="Z85" s="277"/>
      <c r="AA85" s="265">
        <v>7</v>
      </c>
      <c r="AB85" s="266"/>
      <c r="AC85" s="371">
        <v>12</v>
      </c>
      <c r="AD85" s="372"/>
      <c r="AE85" s="355">
        <f>AC85*30</f>
        <v>360</v>
      </c>
      <c r="AF85" s="311"/>
      <c r="AG85" s="267">
        <f>(AY85+BA85+BC85)*18</f>
        <v>180</v>
      </c>
      <c r="AH85" s="277"/>
      <c r="AI85" s="265">
        <v>108</v>
      </c>
      <c r="AJ85" s="266"/>
      <c r="AK85" s="267">
        <v>72</v>
      </c>
      <c r="AL85" s="277"/>
      <c r="AM85" s="265"/>
      <c r="AN85" s="266"/>
      <c r="AO85" s="306">
        <f>AE85-AG85</f>
        <v>180</v>
      </c>
      <c r="AP85" s="307"/>
      <c r="AQ85" s="267"/>
      <c r="AR85" s="277"/>
      <c r="AS85" s="268"/>
      <c r="AT85" s="266"/>
      <c r="AU85" s="267"/>
      <c r="AV85" s="277"/>
      <c r="AW85" s="268"/>
      <c r="AX85" s="266"/>
      <c r="AY85" s="267">
        <v>5</v>
      </c>
      <c r="AZ85" s="427"/>
      <c r="BA85" s="268">
        <v>5</v>
      </c>
      <c r="BB85" s="266"/>
      <c r="BC85" s="267"/>
      <c r="BD85" s="277"/>
      <c r="BE85" s="268"/>
      <c r="BF85" s="266"/>
      <c r="BH85" s="134"/>
      <c r="BI85" s="134"/>
      <c r="BJ85" s="134"/>
    </row>
    <row r="86" spans="4:62" s="69" customFormat="1" ht="27.75" customHeight="1">
      <c r="D86" s="546" t="s">
        <v>184</v>
      </c>
      <c r="E86" s="547"/>
      <c r="F86" s="548"/>
      <c r="G86" s="771" t="s">
        <v>278</v>
      </c>
      <c r="H86" s="772"/>
      <c r="I86" s="772"/>
      <c r="J86" s="772"/>
      <c r="K86" s="772"/>
      <c r="L86" s="772"/>
      <c r="M86" s="772"/>
      <c r="N86" s="772"/>
      <c r="O86" s="772"/>
      <c r="P86" s="772"/>
      <c r="Q86" s="772"/>
      <c r="R86" s="772"/>
      <c r="S86" s="772"/>
      <c r="T86" s="773"/>
      <c r="U86" s="314">
        <v>7.8</v>
      </c>
      <c r="V86" s="295"/>
      <c r="W86" s="289"/>
      <c r="X86" s="290"/>
      <c r="Y86" s="314"/>
      <c r="Z86" s="295"/>
      <c r="AA86" s="289">
        <v>8</v>
      </c>
      <c r="AB86" s="290"/>
      <c r="AC86" s="321">
        <v>12.5</v>
      </c>
      <c r="AD86" s="383"/>
      <c r="AE86" s="355">
        <f>AC86*30</f>
        <v>375</v>
      </c>
      <c r="AF86" s="311"/>
      <c r="AG86" s="314">
        <f>(BC86*18)+(BE86*9)</f>
        <v>144</v>
      </c>
      <c r="AH86" s="295"/>
      <c r="AI86" s="289">
        <v>99</v>
      </c>
      <c r="AJ86" s="290"/>
      <c r="AK86" s="314">
        <v>45</v>
      </c>
      <c r="AL86" s="295"/>
      <c r="AM86" s="289"/>
      <c r="AN86" s="290"/>
      <c r="AO86" s="306">
        <f>AE86-AG86</f>
        <v>231</v>
      </c>
      <c r="AP86" s="307"/>
      <c r="AQ86" s="314"/>
      <c r="AR86" s="295"/>
      <c r="AS86" s="291"/>
      <c r="AT86" s="290"/>
      <c r="AU86" s="314"/>
      <c r="AV86" s="295"/>
      <c r="AW86" s="291"/>
      <c r="AX86" s="290"/>
      <c r="AY86" s="314"/>
      <c r="AZ86" s="315"/>
      <c r="BA86" s="291"/>
      <c r="BB86" s="290"/>
      <c r="BC86" s="314">
        <v>6</v>
      </c>
      <c r="BD86" s="295"/>
      <c r="BE86" s="291">
        <v>4</v>
      </c>
      <c r="BF86" s="290"/>
      <c r="BH86" s="134"/>
      <c r="BI86" s="134"/>
      <c r="BJ86" s="134"/>
    </row>
    <row r="87" spans="4:62" s="69" customFormat="1" ht="54.75" customHeight="1" thickBot="1">
      <c r="D87" s="546" t="s">
        <v>185</v>
      </c>
      <c r="E87" s="547"/>
      <c r="F87" s="548"/>
      <c r="G87" s="286" t="s">
        <v>279</v>
      </c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8"/>
      <c r="U87" s="267" t="s">
        <v>254</v>
      </c>
      <c r="V87" s="277"/>
      <c r="W87" s="265">
        <v>8</v>
      </c>
      <c r="X87" s="266"/>
      <c r="Y87" s="267"/>
      <c r="Z87" s="277"/>
      <c r="AA87" s="265"/>
      <c r="AB87" s="266"/>
      <c r="AC87" s="371">
        <v>16</v>
      </c>
      <c r="AD87" s="372"/>
      <c r="AE87" s="355">
        <f>AC87*30</f>
        <v>480</v>
      </c>
      <c r="AF87" s="311"/>
      <c r="AG87" s="314">
        <f>((AY87+BA87+BC87)*18)+(BE87*9)</f>
        <v>243</v>
      </c>
      <c r="AH87" s="295"/>
      <c r="AI87" s="265">
        <v>135</v>
      </c>
      <c r="AJ87" s="266"/>
      <c r="AK87" s="267">
        <v>108</v>
      </c>
      <c r="AL87" s="277"/>
      <c r="AM87" s="265"/>
      <c r="AN87" s="266"/>
      <c r="AO87" s="306">
        <f>AE87-AG87</f>
        <v>237</v>
      </c>
      <c r="AP87" s="307"/>
      <c r="AQ87" s="267"/>
      <c r="AR87" s="277"/>
      <c r="AS87" s="268"/>
      <c r="AT87" s="266"/>
      <c r="AU87" s="267"/>
      <c r="AV87" s="277"/>
      <c r="AW87" s="268"/>
      <c r="AX87" s="266"/>
      <c r="AY87" s="267">
        <v>4.5</v>
      </c>
      <c r="AZ87" s="427"/>
      <c r="BA87" s="268">
        <v>5</v>
      </c>
      <c r="BB87" s="266"/>
      <c r="BC87" s="267">
        <v>2</v>
      </c>
      <c r="BD87" s="277"/>
      <c r="BE87" s="268">
        <v>4</v>
      </c>
      <c r="BF87" s="266"/>
      <c r="BH87" s="134"/>
      <c r="BI87" s="134"/>
      <c r="BJ87" s="134"/>
    </row>
    <row r="88" spans="4:62" s="69" customFormat="1" ht="24" customHeight="1" thickBot="1">
      <c r="D88" s="765" t="s">
        <v>135</v>
      </c>
      <c r="E88" s="766"/>
      <c r="F88" s="766"/>
      <c r="G88" s="766"/>
      <c r="H88" s="766"/>
      <c r="I88" s="766"/>
      <c r="J88" s="766"/>
      <c r="K88" s="766"/>
      <c r="L88" s="766"/>
      <c r="M88" s="766"/>
      <c r="N88" s="766"/>
      <c r="O88" s="766"/>
      <c r="P88" s="766"/>
      <c r="Q88" s="766"/>
      <c r="R88" s="766"/>
      <c r="S88" s="766"/>
      <c r="T88" s="767"/>
      <c r="U88" s="312">
        <v>9</v>
      </c>
      <c r="V88" s="320"/>
      <c r="W88" s="300">
        <v>1</v>
      </c>
      <c r="X88" s="335"/>
      <c r="Y88" s="549"/>
      <c r="Z88" s="550"/>
      <c r="AA88" s="300">
        <v>2</v>
      </c>
      <c r="AB88" s="335"/>
      <c r="AC88" s="312">
        <f>SUM(AC84:AC87)</f>
        <v>52</v>
      </c>
      <c r="AD88" s="320"/>
      <c r="AE88" s="300">
        <f>AC88*30</f>
        <v>1560</v>
      </c>
      <c r="AF88" s="335"/>
      <c r="AG88" s="312">
        <f>SUM(AG84:AG87)</f>
        <v>747</v>
      </c>
      <c r="AH88" s="320"/>
      <c r="AI88" s="301">
        <f>SUM(AI84:AI87)</f>
        <v>450</v>
      </c>
      <c r="AJ88" s="301"/>
      <c r="AK88" s="559">
        <f>SUM(AK84:AK87)</f>
        <v>297</v>
      </c>
      <c r="AL88" s="318"/>
      <c r="AM88" s="553">
        <f>SUM(AM84:AM87)</f>
        <v>0</v>
      </c>
      <c r="AN88" s="554"/>
      <c r="AO88" s="316">
        <f>AE88-AG88</f>
        <v>813</v>
      </c>
      <c r="AP88" s="317"/>
      <c r="AQ88" s="551">
        <f>SUM(AQ84:AQ87)</f>
        <v>0</v>
      </c>
      <c r="AR88" s="552"/>
      <c r="AS88" s="584"/>
      <c r="AT88" s="585"/>
      <c r="AU88" s="551">
        <f>SUM(AU84:AU87)</f>
        <v>0</v>
      </c>
      <c r="AV88" s="552"/>
      <c r="AW88" s="302">
        <f>SUM(AW84:AW87)</f>
        <v>0</v>
      </c>
      <c r="AX88" s="303"/>
      <c r="AY88" s="312">
        <f>SUM(AY84:AY87)</f>
        <v>14.5</v>
      </c>
      <c r="AZ88" s="320"/>
      <c r="BA88" s="300">
        <f>SUM(BA84:BA87)</f>
        <v>15</v>
      </c>
      <c r="BB88" s="301"/>
      <c r="BC88" s="559">
        <f>SUM(BC85:BC87)</f>
        <v>8</v>
      </c>
      <c r="BD88" s="318"/>
      <c r="BE88" s="318">
        <f>SUM(BE86:BE87)</f>
        <v>8</v>
      </c>
      <c r="BF88" s="319"/>
      <c r="BH88" s="134"/>
      <c r="BI88" s="134"/>
      <c r="BJ88" s="134"/>
    </row>
    <row r="89" spans="4:62" s="69" customFormat="1" ht="21.75" customHeight="1" thickBot="1">
      <c r="D89" s="412" t="s">
        <v>146</v>
      </c>
      <c r="E89" s="560"/>
      <c r="F89" s="560"/>
      <c r="G89" s="560"/>
      <c r="H89" s="560"/>
      <c r="I89" s="560"/>
      <c r="J89" s="560"/>
      <c r="K89" s="560"/>
      <c r="L89" s="560"/>
      <c r="M89" s="560"/>
      <c r="N89" s="560"/>
      <c r="O89" s="560"/>
      <c r="P89" s="560"/>
      <c r="Q89" s="560"/>
      <c r="R89" s="560"/>
      <c r="S89" s="560"/>
      <c r="T89" s="560"/>
      <c r="U89" s="560"/>
      <c r="V89" s="560"/>
      <c r="W89" s="560"/>
      <c r="X89" s="560"/>
      <c r="Y89" s="560"/>
      <c r="Z89" s="560"/>
      <c r="AA89" s="560"/>
      <c r="AB89" s="560"/>
      <c r="AC89" s="560"/>
      <c r="AD89" s="560"/>
      <c r="AE89" s="560"/>
      <c r="AF89" s="560"/>
      <c r="AG89" s="560"/>
      <c r="AH89" s="560"/>
      <c r="AI89" s="560"/>
      <c r="AJ89" s="560"/>
      <c r="AK89" s="560"/>
      <c r="AL89" s="560"/>
      <c r="AM89" s="560"/>
      <c r="AN89" s="560"/>
      <c r="AO89" s="560"/>
      <c r="AP89" s="560"/>
      <c r="AQ89" s="560"/>
      <c r="AR89" s="560"/>
      <c r="AS89" s="560"/>
      <c r="AT89" s="560"/>
      <c r="AU89" s="560"/>
      <c r="AV89" s="560"/>
      <c r="AW89" s="560"/>
      <c r="AX89" s="560"/>
      <c r="AY89" s="560"/>
      <c r="AZ89" s="560"/>
      <c r="BA89" s="560"/>
      <c r="BB89" s="560"/>
      <c r="BC89" s="560"/>
      <c r="BD89" s="560"/>
      <c r="BE89" s="560"/>
      <c r="BF89" s="561"/>
      <c r="BH89" s="134"/>
      <c r="BI89" s="134"/>
      <c r="BJ89" s="134"/>
    </row>
    <row r="90" spans="4:62" s="69" customFormat="1" ht="56.25" customHeight="1">
      <c r="D90" s="406" t="s">
        <v>186</v>
      </c>
      <c r="E90" s="407"/>
      <c r="F90" s="408"/>
      <c r="G90" s="774" t="s">
        <v>280</v>
      </c>
      <c r="H90" s="775"/>
      <c r="I90" s="775"/>
      <c r="J90" s="775"/>
      <c r="K90" s="775"/>
      <c r="L90" s="775"/>
      <c r="M90" s="775"/>
      <c r="N90" s="775"/>
      <c r="O90" s="775"/>
      <c r="P90" s="775"/>
      <c r="Q90" s="775"/>
      <c r="R90" s="775"/>
      <c r="S90" s="775"/>
      <c r="T90" s="776"/>
      <c r="U90" s="267">
        <v>4</v>
      </c>
      <c r="V90" s="277"/>
      <c r="W90" s="265">
        <v>3</v>
      </c>
      <c r="X90" s="266"/>
      <c r="Y90" s="267"/>
      <c r="Z90" s="277"/>
      <c r="AA90" s="265"/>
      <c r="AB90" s="266"/>
      <c r="AC90" s="267">
        <v>7.5</v>
      </c>
      <c r="AD90" s="277"/>
      <c r="AE90" s="355">
        <f aca="true" t="shared" si="10" ref="AE90:AE95">AC90*30</f>
        <v>225</v>
      </c>
      <c r="AF90" s="311"/>
      <c r="AG90" s="267">
        <f>(AU90+AW90)*18</f>
        <v>126</v>
      </c>
      <c r="AH90" s="277"/>
      <c r="AI90" s="265">
        <v>54</v>
      </c>
      <c r="AJ90" s="266"/>
      <c r="AK90" s="267">
        <v>72</v>
      </c>
      <c r="AL90" s="277"/>
      <c r="AM90" s="265"/>
      <c r="AN90" s="266"/>
      <c r="AO90" s="306">
        <f>AE90-AG90</f>
        <v>99</v>
      </c>
      <c r="AP90" s="307"/>
      <c r="AQ90" s="267"/>
      <c r="AR90" s="277"/>
      <c r="AS90" s="268"/>
      <c r="AT90" s="266"/>
      <c r="AU90" s="267">
        <v>2</v>
      </c>
      <c r="AV90" s="277"/>
      <c r="AW90" s="268">
        <v>5</v>
      </c>
      <c r="AX90" s="266"/>
      <c r="AY90" s="267"/>
      <c r="AZ90" s="277"/>
      <c r="BA90" s="268"/>
      <c r="BB90" s="266"/>
      <c r="BC90" s="267"/>
      <c r="BD90" s="277"/>
      <c r="BE90" s="268"/>
      <c r="BF90" s="266"/>
      <c r="BH90" s="134"/>
      <c r="BI90" s="134"/>
      <c r="BJ90" s="134"/>
    </row>
    <row r="91" spans="4:62" s="69" customFormat="1" ht="55.5" customHeight="1">
      <c r="D91" s="406" t="s">
        <v>187</v>
      </c>
      <c r="E91" s="407"/>
      <c r="F91" s="408"/>
      <c r="G91" s="403" t="s">
        <v>281</v>
      </c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267"/>
      <c r="V91" s="277"/>
      <c r="W91" s="265" t="s">
        <v>265</v>
      </c>
      <c r="X91" s="266"/>
      <c r="Y91" s="308"/>
      <c r="Z91" s="309"/>
      <c r="AA91" s="265">
        <v>3</v>
      </c>
      <c r="AB91" s="266"/>
      <c r="AC91" s="267">
        <v>7</v>
      </c>
      <c r="AD91" s="277"/>
      <c r="AE91" s="355">
        <f t="shared" si="10"/>
        <v>210</v>
      </c>
      <c r="AF91" s="311"/>
      <c r="AG91" s="267">
        <v>108</v>
      </c>
      <c r="AH91" s="268"/>
      <c r="AI91" s="375">
        <v>36</v>
      </c>
      <c r="AJ91" s="376"/>
      <c r="AK91" s="347">
        <v>36</v>
      </c>
      <c r="AL91" s="348"/>
      <c r="AM91" s="348">
        <v>36</v>
      </c>
      <c r="AN91" s="391"/>
      <c r="AO91" s="306">
        <f>AE91-AG91</f>
        <v>102</v>
      </c>
      <c r="AP91" s="307"/>
      <c r="AQ91" s="308"/>
      <c r="AR91" s="309"/>
      <c r="AS91" s="265"/>
      <c r="AT91" s="266"/>
      <c r="AU91" s="267">
        <v>4</v>
      </c>
      <c r="AV91" s="277"/>
      <c r="AW91" s="265">
        <v>2</v>
      </c>
      <c r="AX91" s="266"/>
      <c r="AY91" s="267"/>
      <c r="AZ91" s="277"/>
      <c r="BA91" s="265"/>
      <c r="BB91" s="268"/>
      <c r="BC91" s="347"/>
      <c r="BD91" s="348"/>
      <c r="BE91" s="348"/>
      <c r="BF91" s="391"/>
      <c r="BH91" s="134"/>
      <c r="BI91" s="134"/>
      <c r="BJ91" s="134"/>
    </row>
    <row r="92" spans="4:62" s="69" customFormat="1" ht="30.75" customHeight="1">
      <c r="D92" s="406" t="s">
        <v>188</v>
      </c>
      <c r="E92" s="407"/>
      <c r="F92" s="408"/>
      <c r="G92" s="768" t="s">
        <v>282</v>
      </c>
      <c r="H92" s="769"/>
      <c r="I92" s="769"/>
      <c r="J92" s="769"/>
      <c r="K92" s="769"/>
      <c r="L92" s="769"/>
      <c r="M92" s="769"/>
      <c r="N92" s="769"/>
      <c r="O92" s="769"/>
      <c r="P92" s="769"/>
      <c r="Q92" s="769"/>
      <c r="R92" s="769"/>
      <c r="S92" s="769"/>
      <c r="T92" s="770"/>
      <c r="U92" s="304"/>
      <c r="V92" s="305"/>
      <c r="W92" s="355">
        <v>4</v>
      </c>
      <c r="X92" s="311"/>
      <c r="Y92" s="304"/>
      <c r="Z92" s="305"/>
      <c r="AA92" s="355"/>
      <c r="AB92" s="311"/>
      <c r="AC92" s="304">
        <v>4</v>
      </c>
      <c r="AD92" s="305"/>
      <c r="AE92" s="355">
        <f t="shared" si="10"/>
        <v>120</v>
      </c>
      <c r="AF92" s="311"/>
      <c r="AG92" s="267">
        <f>(AU92+AW92)*18</f>
        <v>72</v>
      </c>
      <c r="AH92" s="277"/>
      <c r="AI92" s="355">
        <v>36</v>
      </c>
      <c r="AJ92" s="311"/>
      <c r="AK92" s="304"/>
      <c r="AL92" s="305"/>
      <c r="AM92" s="355">
        <v>36</v>
      </c>
      <c r="AN92" s="311"/>
      <c r="AO92" s="306">
        <f>AE92-AG92</f>
        <v>48</v>
      </c>
      <c r="AP92" s="307"/>
      <c r="AQ92" s="304"/>
      <c r="AR92" s="305"/>
      <c r="AS92" s="310"/>
      <c r="AT92" s="311"/>
      <c r="AU92" s="304"/>
      <c r="AV92" s="305"/>
      <c r="AW92" s="310">
        <v>4</v>
      </c>
      <c r="AX92" s="311"/>
      <c r="AY92" s="267"/>
      <c r="AZ92" s="427"/>
      <c r="BA92" s="310"/>
      <c r="BB92" s="311"/>
      <c r="BC92" s="304"/>
      <c r="BD92" s="305"/>
      <c r="BE92" s="310"/>
      <c r="BF92" s="311"/>
      <c r="BH92" s="134"/>
      <c r="BI92" s="134"/>
      <c r="BJ92" s="134"/>
    </row>
    <row r="93" spans="4:62" s="137" customFormat="1" ht="30.75" customHeight="1">
      <c r="D93" s="406" t="s">
        <v>189</v>
      </c>
      <c r="E93" s="407"/>
      <c r="F93" s="408"/>
      <c r="G93" s="286" t="s">
        <v>283</v>
      </c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8"/>
      <c r="U93" s="267">
        <v>7</v>
      </c>
      <c r="V93" s="277"/>
      <c r="W93" s="265">
        <v>8</v>
      </c>
      <c r="X93" s="266"/>
      <c r="Y93" s="267"/>
      <c r="Z93" s="277"/>
      <c r="AA93" s="265"/>
      <c r="AB93" s="266"/>
      <c r="AC93" s="373">
        <v>10.5</v>
      </c>
      <c r="AD93" s="374"/>
      <c r="AE93" s="355">
        <f t="shared" si="10"/>
        <v>315</v>
      </c>
      <c r="AF93" s="311"/>
      <c r="AG93" s="314">
        <f>(BC93*18)+(BE93*9)</f>
        <v>153</v>
      </c>
      <c r="AH93" s="295"/>
      <c r="AI93" s="265">
        <v>72</v>
      </c>
      <c r="AJ93" s="266"/>
      <c r="AK93" s="267"/>
      <c r="AL93" s="277"/>
      <c r="AM93" s="265">
        <v>81</v>
      </c>
      <c r="AN93" s="266"/>
      <c r="AO93" s="306">
        <f>AE93-AG93</f>
        <v>162</v>
      </c>
      <c r="AP93" s="307"/>
      <c r="AQ93" s="267"/>
      <c r="AR93" s="277"/>
      <c r="AS93" s="268"/>
      <c r="AT93" s="266"/>
      <c r="AU93" s="267"/>
      <c r="AV93" s="277"/>
      <c r="AW93" s="268"/>
      <c r="AX93" s="266"/>
      <c r="AY93" s="267"/>
      <c r="AZ93" s="427"/>
      <c r="BA93" s="268"/>
      <c r="BB93" s="266"/>
      <c r="BC93" s="267">
        <v>4</v>
      </c>
      <c r="BD93" s="277"/>
      <c r="BE93" s="268">
        <v>9</v>
      </c>
      <c r="BF93" s="266"/>
      <c r="BH93" s="138"/>
      <c r="BI93" s="138"/>
      <c r="BJ93" s="138"/>
    </row>
    <row r="94" spans="4:62" s="69" customFormat="1" ht="57.75" customHeight="1" thickBot="1">
      <c r="D94" s="406" t="s">
        <v>190</v>
      </c>
      <c r="E94" s="407"/>
      <c r="F94" s="408"/>
      <c r="G94" s="764" t="s">
        <v>284</v>
      </c>
      <c r="H94" s="764"/>
      <c r="I94" s="764"/>
      <c r="J94" s="764"/>
      <c r="K94" s="764"/>
      <c r="L94" s="764"/>
      <c r="M94" s="764"/>
      <c r="N94" s="764"/>
      <c r="O94" s="764"/>
      <c r="P94" s="764"/>
      <c r="Q94" s="764"/>
      <c r="R94" s="764"/>
      <c r="S94" s="764"/>
      <c r="T94" s="764"/>
      <c r="U94" s="304">
        <v>8</v>
      </c>
      <c r="V94" s="305"/>
      <c r="W94" s="355"/>
      <c r="X94" s="311"/>
      <c r="Y94" s="632"/>
      <c r="Z94" s="633"/>
      <c r="AA94" s="634"/>
      <c r="AB94" s="635"/>
      <c r="AC94" s="304">
        <v>4</v>
      </c>
      <c r="AD94" s="305"/>
      <c r="AE94" s="355">
        <f t="shared" si="10"/>
        <v>120</v>
      </c>
      <c r="AF94" s="311"/>
      <c r="AG94" s="304">
        <f>BE94*9</f>
        <v>63</v>
      </c>
      <c r="AH94" s="305"/>
      <c r="AI94" s="306">
        <v>36</v>
      </c>
      <c r="AJ94" s="306"/>
      <c r="AK94" s="647"/>
      <c r="AL94" s="642"/>
      <c r="AM94" s="642">
        <v>27</v>
      </c>
      <c r="AN94" s="643"/>
      <c r="AO94" s="306">
        <f>AE94-AG94</f>
        <v>57</v>
      </c>
      <c r="AP94" s="307"/>
      <c r="AQ94" s="632"/>
      <c r="AR94" s="633"/>
      <c r="AS94" s="355"/>
      <c r="AT94" s="311"/>
      <c r="AU94" s="304"/>
      <c r="AV94" s="305"/>
      <c r="AW94" s="355"/>
      <c r="AX94" s="311"/>
      <c r="AY94" s="304"/>
      <c r="AZ94" s="305"/>
      <c r="BA94" s="355"/>
      <c r="BB94" s="310"/>
      <c r="BC94" s="647"/>
      <c r="BD94" s="642"/>
      <c r="BE94" s="642">
        <v>7</v>
      </c>
      <c r="BF94" s="643"/>
      <c r="BH94" s="134"/>
      <c r="BI94" s="134"/>
      <c r="BJ94" s="134"/>
    </row>
    <row r="95" spans="4:62" s="69" customFormat="1" ht="22.5" customHeight="1" thickBot="1">
      <c r="D95" s="765" t="s">
        <v>135</v>
      </c>
      <c r="E95" s="766"/>
      <c r="F95" s="766"/>
      <c r="G95" s="766"/>
      <c r="H95" s="766"/>
      <c r="I95" s="766"/>
      <c r="J95" s="766"/>
      <c r="K95" s="766"/>
      <c r="L95" s="766"/>
      <c r="M95" s="766"/>
      <c r="N95" s="766"/>
      <c r="O95" s="766"/>
      <c r="P95" s="766"/>
      <c r="Q95" s="766"/>
      <c r="R95" s="766"/>
      <c r="S95" s="766"/>
      <c r="T95" s="767"/>
      <c r="U95" s="638">
        <v>3</v>
      </c>
      <c r="V95" s="639"/>
      <c r="W95" s="630">
        <v>5</v>
      </c>
      <c r="X95" s="636"/>
      <c r="Y95" s="693"/>
      <c r="Z95" s="639"/>
      <c r="AA95" s="630">
        <v>1</v>
      </c>
      <c r="AB95" s="637"/>
      <c r="AC95" s="640">
        <f>SUM(AC90:AC94)</f>
        <v>33</v>
      </c>
      <c r="AD95" s="641"/>
      <c r="AE95" s="300">
        <f t="shared" si="10"/>
        <v>990</v>
      </c>
      <c r="AF95" s="636"/>
      <c r="AG95" s="638">
        <f>SUM(AG90:AG94)</f>
        <v>522</v>
      </c>
      <c r="AH95" s="639"/>
      <c r="AI95" s="630">
        <f>SUM(AI90:AI94)</f>
        <v>234</v>
      </c>
      <c r="AJ95" s="631"/>
      <c r="AK95" s="638">
        <f>SUM(AK90:AK94)</f>
        <v>108</v>
      </c>
      <c r="AL95" s="639"/>
      <c r="AM95" s="630">
        <f>SUM(AM91:AM94)</f>
        <v>180</v>
      </c>
      <c r="AN95" s="636"/>
      <c r="AO95" s="638">
        <f>SUM(AO90:AO94)</f>
        <v>468</v>
      </c>
      <c r="AP95" s="636"/>
      <c r="AQ95" s="645">
        <f>SUM(AQ90:AQ94)</f>
        <v>0</v>
      </c>
      <c r="AR95" s="646"/>
      <c r="AS95" s="740">
        <f>SUM(AS94:AS94)</f>
        <v>0</v>
      </c>
      <c r="AT95" s="742"/>
      <c r="AU95" s="638">
        <f>SUM(AU90:AU94)</f>
        <v>6</v>
      </c>
      <c r="AV95" s="639"/>
      <c r="AW95" s="630">
        <f>SUM(AW90:AW94)</f>
        <v>11</v>
      </c>
      <c r="AX95" s="636"/>
      <c r="AY95" s="743">
        <f>SUM(AY94:AY94)</f>
        <v>0</v>
      </c>
      <c r="AZ95" s="744"/>
      <c r="BA95" s="740">
        <f>SUM(BA94:BA94)</f>
        <v>0</v>
      </c>
      <c r="BB95" s="741"/>
      <c r="BC95" s="599">
        <f>SUM(BC93:BC94)</f>
        <v>4</v>
      </c>
      <c r="BD95" s="739"/>
      <c r="BE95" s="739">
        <f>SUM(BE93:BE94)</f>
        <v>16</v>
      </c>
      <c r="BF95" s="600"/>
      <c r="BH95" s="134"/>
      <c r="BI95" s="134"/>
      <c r="BJ95" s="134"/>
    </row>
    <row r="96" spans="4:62" s="69" customFormat="1" ht="25.5" customHeight="1" thickBot="1">
      <c r="D96" s="400" t="s">
        <v>144</v>
      </c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2"/>
      <c r="U96" s="312">
        <f>U88+U95</f>
        <v>12</v>
      </c>
      <c r="V96" s="320"/>
      <c r="W96" s="300">
        <f>W88+W95</f>
        <v>6</v>
      </c>
      <c r="X96" s="335"/>
      <c r="Y96" s="551">
        <f>Y88+Y95</f>
        <v>0</v>
      </c>
      <c r="Z96" s="552"/>
      <c r="AA96" s="300">
        <f>AA88+AA95</f>
        <v>3</v>
      </c>
      <c r="AB96" s="335"/>
      <c r="AC96" s="423">
        <f>AC88+AC95</f>
        <v>85</v>
      </c>
      <c r="AD96" s="644"/>
      <c r="AE96" s="424">
        <f>AE88+AE95</f>
        <v>2550</v>
      </c>
      <c r="AF96" s="644"/>
      <c r="AG96" s="423">
        <f>AG88+AG95</f>
        <v>1269</v>
      </c>
      <c r="AH96" s="424"/>
      <c r="AI96" s="425">
        <f>AI88+AI95</f>
        <v>684</v>
      </c>
      <c r="AJ96" s="426"/>
      <c r="AK96" s="423">
        <f>AK88+AK95</f>
        <v>405</v>
      </c>
      <c r="AL96" s="424"/>
      <c r="AM96" s="425">
        <f>AM88+AM95</f>
        <v>180</v>
      </c>
      <c r="AN96" s="426"/>
      <c r="AO96" s="423">
        <f>AO88+AO95</f>
        <v>1281</v>
      </c>
      <c r="AP96" s="644"/>
      <c r="AQ96" s="626">
        <f>AQ88+AQ95</f>
        <v>0</v>
      </c>
      <c r="AR96" s="627"/>
      <c r="AS96" s="628">
        <f>AS88+AS95</f>
        <v>0</v>
      </c>
      <c r="AT96" s="629"/>
      <c r="AU96" s="423">
        <f>AU88+AU95</f>
        <v>6</v>
      </c>
      <c r="AV96" s="644"/>
      <c r="AW96" s="424">
        <f>AW88+AW95</f>
        <v>11</v>
      </c>
      <c r="AX96" s="644"/>
      <c r="AY96" s="555">
        <f>AY88+AY95</f>
        <v>14.5</v>
      </c>
      <c r="AZ96" s="556"/>
      <c r="BA96" s="425">
        <f>BA88+BA95</f>
        <v>15</v>
      </c>
      <c r="BB96" s="426"/>
      <c r="BC96" s="423">
        <f>BC88+BC95</f>
        <v>12</v>
      </c>
      <c r="BD96" s="644"/>
      <c r="BE96" s="425">
        <f>BE88+BE95</f>
        <v>24</v>
      </c>
      <c r="BF96" s="426"/>
      <c r="BH96" s="134"/>
      <c r="BI96" s="134"/>
      <c r="BJ96" s="134"/>
    </row>
    <row r="97" spans="4:62" s="69" customFormat="1" ht="28.5" customHeight="1" thickBot="1">
      <c r="D97" s="623" t="s">
        <v>81</v>
      </c>
      <c r="E97" s="672"/>
      <c r="F97" s="672"/>
      <c r="G97" s="672"/>
      <c r="H97" s="672"/>
      <c r="I97" s="672"/>
      <c r="J97" s="672"/>
      <c r="K97" s="672"/>
      <c r="L97" s="672"/>
      <c r="M97" s="672"/>
      <c r="N97" s="672"/>
      <c r="O97" s="672"/>
      <c r="P97" s="672"/>
      <c r="Q97" s="672"/>
      <c r="R97" s="672"/>
      <c r="S97" s="672"/>
      <c r="T97" s="673"/>
      <c r="U97" s="694">
        <f>U81+U96</f>
        <v>23</v>
      </c>
      <c r="V97" s="695"/>
      <c r="W97" s="665">
        <f>W81+W96</f>
        <v>35</v>
      </c>
      <c r="X97" s="666"/>
      <c r="Y97" s="661">
        <f>Y81+Y96</f>
        <v>1</v>
      </c>
      <c r="Z97" s="662"/>
      <c r="AA97" s="665">
        <f>AA81+AA96</f>
        <v>6</v>
      </c>
      <c r="AB97" s="666"/>
      <c r="AC97" s="423">
        <f>AC81+AC96</f>
        <v>240</v>
      </c>
      <c r="AD97" s="644"/>
      <c r="AE97" s="424">
        <f>AE81+AE96</f>
        <v>7200</v>
      </c>
      <c r="AF97" s="426"/>
      <c r="AG97" s="423">
        <f>AG81+AG96</f>
        <v>3672</v>
      </c>
      <c r="AH97" s="424"/>
      <c r="AI97" s="425">
        <f>AI81+AI96</f>
        <v>1782</v>
      </c>
      <c r="AJ97" s="426"/>
      <c r="AK97" s="423">
        <f>AK81+AK96</f>
        <v>1342</v>
      </c>
      <c r="AL97" s="644"/>
      <c r="AM97" s="424">
        <f>AM81+AM96</f>
        <v>548</v>
      </c>
      <c r="AN97" s="426"/>
      <c r="AO97" s="423">
        <f>AO81+AO96</f>
        <v>3528</v>
      </c>
      <c r="AP97" s="426"/>
      <c r="AQ97" s="423">
        <f>AQ81+AQ96</f>
        <v>28</v>
      </c>
      <c r="AR97" s="424"/>
      <c r="AS97" s="425">
        <f>AS81+AS96</f>
        <v>28</v>
      </c>
      <c r="AT97" s="426"/>
      <c r="AU97" s="423">
        <f>AU81+AU96</f>
        <v>28</v>
      </c>
      <c r="AV97" s="424"/>
      <c r="AW97" s="425">
        <f>AW81+AW96</f>
        <v>28</v>
      </c>
      <c r="AX97" s="426"/>
      <c r="AY97" s="423">
        <f>AY81+AY96</f>
        <v>28</v>
      </c>
      <c r="AZ97" s="424"/>
      <c r="BA97" s="425">
        <f>BA81+BA96</f>
        <v>28</v>
      </c>
      <c r="BB97" s="426"/>
      <c r="BC97" s="423">
        <f>BC81+BC96</f>
        <v>24</v>
      </c>
      <c r="BD97" s="424"/>
      <c r="BE97" s="425">
        <f>BE81+BE96</f>
        <v>24</v>
      </c>
      <c r="BF97" s="426"/>
      <c r="BG97" s="140"/>
      <c r="BH97" s="134"/>
      <c r="BI97" s="134"/>
      <c r="BJ97" s="134"/>
    </row>
    <row r="98" spans="4:62" s="69" customFormat="1" ht="20.25" customHeight="1" thickBot="1">
      <c r="D98" s="623" t="s">
        <v>82</v>
      </c>
      <c r="E98" s="624"/>
      <c r="F98" s="624"/>
      <c r="G98" s="624"/>
      <c r="H98" s="624"/>
      <c r="I98" s="624"/>
      <c r="J98" s="624"/>
      <c r="K98" s="624"/>
      <c r="L98" s="624"/>
      <c r="M98" s="624"/>
      <c r="N98" s="624"/>
      <c r="O98" s="624"/>
      <c r="P98" s="624"/>
      <c r="Q98" s="624"/>
      <c r="R98" s="624"/>
      <c r="S98" s="624"/>
      <c r="T98" s="624"/>
      <c r="U98" s="624"/>
      <c r="V98" s="624"/>
      <c r="W98" s="624"/>
      <c r="X98" s="624"/>
      <c r="Y98" s="624"/>
      <c r="Z98" s="624"/>
      <c r="AA98" s="624"/>
      <c r="AB98" s="624"/>
      <c r="AC98" s="624"/>
      <c r="AD98" s="624"/>
      <c r="AE98" s="624"/>
      <c r="AF98" s="624"/>
      <c r="AG98" s="624"/>
      <c r="AH98" s="624"/>
      <c r="AI98" s="624"/>
      <c r="AJ98" s="624"/>
      <c r="AK98" s="624"/>
      <c r="AL98" s="624"/>
      <c r="AM98" s="624"/>
      <c r="AN98" s="624"/>
      <c r="AO98" s="624"/>
      <c r="AP98" s="625"/>
      <c r="AQ98" s="586">
        <v>28</v>
      </c>
      <c r="AR98" s="588"/>
      <c r="AS98" s="300">
        <v>28</v>
      </c>
      <c r="AT98" s="335"/>
      <c r="AU98" s="586">
        <v>28</v>
      </c>
      <c r="AV98" s="588"/>
      <c r="AW98" s="300">
        <v>28</v>
      </c>
      <c r="AX98" s="335"/>
      <c r="AY98" s="586">
        <v>28</v>
      </c>
      <c r="AZ98" s="588"/>
      <c r="BA98" s="300">
        <v>28</v>
      </c>
      <c r="BB98" s="335"/>
      <c r="BC98" s="586">
        <v>24</v>
      </c>
      <c r="BD98" s="588"/>
      <c r="BE98" s="300">
        <v>24</v>
      </c>
      <c r="BF98" s="335"/>
      <c r="BH98" s="134"/>
      <c r="BI98" s="134"/>
      <c r="BJ98" s="134"/>
    </row>
    <row r="99" spans="4:62" s="141" customFormat="1" ht="20.25" customHeight="1" thickBot="1">
      <c r="D99" s="593" t="s">
        <v>83</v>
      </c>
      <c r="E99" s="594"/>
      <c r="F99" s="594"/>
      <c r="G99" s="594"/>
      <c r="H99" s="594"/>
      <c r="I99" s="594"/>
      <c r="J99" s="594"/>
      <c r="K99" s="594"/>
      <c r="L99" s="594"/>
      <c r="M99" s="594"/>
      <c r="N99" s="594"/>
      <c r="O99" s="594"/>
      <c r="P99" s="594"/>
      <c r="Q99" s="594"/>
      <c r="R99" s="594"/>
      <c r="S99" s="594"/>
      <c r="T99" s="594"/>
      <c r="U99" s="594"/>
      <c r="V99" s="594"/>
      <c r="W99" s="594"/>
      <c r="X99" s="594"/>
      <c r="Y99" s="594"/>
      <c r="Z99" s="594"/>
      <c r="AA99" s="594"/>
      <c r="AB99" s="594"/>
      <c r="AC99" s="594"/>
      <c r="AD99" s="594"/>
      <c r="AE99" s="594"/>
      <c r="AF99" s="594"/>
      <c r="AG99" s="594"/>
      <c r="AH99" s="594"/>
      <c r="AI99" s="594"/>
      <c r="AJ99" s="594"/>
      <c r="AK99" s="594"/>
      <c r="AL99" s="594"/>
      <c r="AM99" s="594"/>
      <c r="AN99" s="594"/>
      <c r="AO99" s="594"/>
      <c r="AP99" s="595"/>
      <c r="AQ99" s="588">
        <v>3</v>
      </c>
      <c r="AR99" s="589"/>
      <c r="AS99" s="586">
        <v>3</v>
      </c>
      <c r="AT99" s="587"/>
      <c r="AU99" s="590">
        <v>3</v>
      </c>
      <c r="AV99" s="589"/>
      <c r="AW99" s="586">
        <v>3</v>
      </c>
      <c r="AX99" s="587"/>
      <c r="AY99" s="590">
        <v>3</v>
      </c>
      <c r="AZ99" s="589"/>
      <c r="BA99" s="586">
        <v>3</v>
      </c>
      <c r="BB99" s="587"/>
      <c r="BC99" s="590">
        <v>3</v>
      </c>
      <c r="BD99" s="589"/>
      <c r="BE99" s="586">
        <v>2</v>
      </c>
      <c r="BF99" s="587"/>
      <c r="BH99" s="142"/>
      <c r="BI99" s="142"/>
      <c r="BJ99" s="142"/>
    </row>
    <row r="100" spans="4:62" s="143" customFormat="1" ht="20.25" customHeight="1" thickBot="1">
      <c r="D100" s="593" t="s">
        <v>84</v>
      </c>
      <c r="E100" s="594"/>
      <c r="F100" s="594"/>
      <c r="G100" s="594"/>
      <c r="H100" s="594"/>
      <c r="I100" s="594"/>
      <c r="J100" s="594"/>
      <c r="K100" s="594"/>
      <c r="L100" s="594"/>
      <c r="M100" s="594"/>
      <c r="N100" s="594"/>
      <c r="O100" s="594"/>
      <c r="P100" s="594"/>
      <c r="Q100" s="594"/>
      <c r="R100" s="594"/>
      <c r="S100" s="594"/>
      <c r="T100" s="594"/>
      <c r="U100" s="594"/>
      <c r="V100" s="594"/>
      <c r="W100" s="594"/>
      <c r="X100" s="594"/>
      <c r="Y100" s="594"/>
      <c r="Z100" s="594"/>
      <c r="AA100" s="594"/>
      <c r="AB100" s="594"/>
      <c r="AC100" s="594"/>
      <c r="AD100" s="594"/>
      <c r="AE100" s="594"/>
      <c r="AF100" s="594"/>
      <c r="AG100" s="594"/>
      <c r="AH100" s="594"/>
      <c r="AI100" s="594"/>
      <c r="AJ100" s="594"/>
      <c r="AK100" s="594"/>
      <c r="AL100" s="594"/>
      <c r="AM100" s="594"/>
      <c r="AN100" s="594"/>
      <c r="AO100" s="594"/>
      <c r="AP100" s="595"/>
      <c r="AQ100" s="588">
        <v>5</v>
      </c>
      <c r="AR100" s="589"/>
      <c r="AS100" s="586">
        <v>4</v>
      </c>
      <c r="AT100" s="587"/>
      <c r="AU100" s="590">
        <v>5</v>
      </c>
      <c r="AV100" s="589"/>
      <c r="AW100" s="586">
        <v>5</v>
      </c>
      <c r="AX100" s="587"/>
      <c r="AY100" s="590">
        <v>4</v>
      </c>
      <c r="AZ100" s="588"/>
      <c r="BA100" s="300">
        <v>5</v>
      </c>
      <c r="BB100" s="335"/>
      <c r="BC100" s="312">
        <v>4</v>
      </c>
      <c r="BD100" s="301"/>
      <c r="BE100" s="300">
        <v>3</v>
      </c>
      <c r="BF100" s="335"/>
      <c r="BH100" s="135"/>
      <c r="BI100" s="135"/>
      <c r="BJ100" s="135"/>
    </row>
    <row r="101" spans="4:62" s="144" customFormat="1" ht="20.25" customHeight="1" thickBot="1">
      <c r="D101" s="593" t="s">
        <v>85</v>
      </c>
      <c r="E101" s="594"/>
      <c r="F101" s="594"/>
      <c r="G101" s="594"/>
      <c r="H101" s="594"/>
      <c r="I101" s="594"/>
      <c r="J101" s="594"/>
      <c r="K101" s="594"/>
      <c r="L101" s="594"/>
      <c r="M101" s="594"/>
      <c r="N101" s="594"/>
      <c r="O101" s="594"/>
      <c r="P101" s="594"/>
      <c r="Q101" s="594"/>
      <c r="R101" s="594"/>
      <c r="S101" s="594"/>
      <c r="T101" s="594"/>
      <c r="U101" s="594"/>
      <c r="V101" s="594"/>
      <c r="W101" s="594"/>
      <c r="X101" s="594"/>
      <c r="Y101" s="594"/>
      <c r="Z101" s="594"/>
      <c r="AA101" s="594"/>
      <c r="AB101" s="594"/>
      <c r="AC101" s="594"/>
      <c r="AD101" s="594"/>
      <c r="AE101" s="594"/>
      <c r="AF101" s="594"/>
      <c r="AG101" s="594"/>
      <c r="AH101" s="594"/>
      <c r="AI101" s="594"/>
      <c r="AJ101" s="594"/>
      <c r="AK101" s="594"/>
      <c r="AL101" s="594"/>
      <c r="AM101" s="594"/>
      <c r="AN101" s="594"/>
      <c r="AO101" s="594"/>
      <c r="AP101" s="595"/>
      <c r="AQ101" s="588"/>
      <c r="AR101" s="589"/>
      <c r="AS101" s="586"/>
      <c r="AT101" s="587"/>
      <c r="AU101" s="590"/>
      <c r="AV101" s="589"/>
      <c r="AW101" s="586"/>
      <c r="AX101" s="587"/>
      <c r="AY101" s="590"/>
      <c r="AZ101" s="589"/>
      <c r="BA101" s="586">
        <v>1</v>
      </c>
      <c r="BB101" s="587"/>
      <c r="BC101" s="590"/>
      <c r="BD101" s="589"/>
      <c r="BE101" s="586"/>
      <c r="BF101" s="587"/>
      <c r="BH101" s="145"/>
      <c r="BI101" s="145"/>
      <c r="BJ101" s="145"/>
    </row>
    <row r="102" spans="3:62" s="144" customFormat="1" ht="20.25" customHeight="1" thickBot="1">
      <c r="C102" s="146"/>
      <c r="D102" s="596" t="s">
        <v>86</v>
      </c>
      <c r="E102" s="597"/>
      <c r="F102" s="597"/>
      <c r="G102" s="597"/>
      <c r="H102" s="597"/>
      <c r="I102" s="597"/>
      <c r="J102" s="597"/>
      <c r="K102" s="597"/>
      <c r="L102" s="597"/>
      <c r="M102" s="597"/>
      <c r="N102" s="597"/>
      <c r="O102" s="597"/>
      <c r="P102" s="597"/>
      <c r="Q102" s="597"/>
      <c r="R102" s="597"/>
      <c r="S102" s="597"/>
      <c r="T102" s="597"/>
      <c r="U102" s="597"/>
      <c r="V102" s="597"/>
      <c r="W102" s="597"/>
      <c r="X102" s="597"/>
      <c r="Y102" s="597"/>
      <c r="Z102" s="597"/>
      <c r="AA102" s="597"/>
      <c r="AB102" s="597"/>
      <c r="AC102" s="597"/>
      <c r="AD102" s="597"/>
      <c r="AE102" s="597"/>
      <c r="AF102" s="597"/>
      <c r="AG102" s="597"/>
      <c r="AH102" s="597"/>
      <c r="AI102" s="597"/>
      <c r="AJ102" s="597"/>
      <c r="AK102" s="597"/>
      <c r="AL102" s="597"/>
      <c r="AM102" s="597"/>
      <c r="AN102" s="597"/>
      <c r="AO102" s="597"/>
      <c r="AP102" s="598"/>
      <c r="AQ102" s="588"/>
      <c r="AR102" s="589"/>
      <c r="AS102" s="586">
        <v>1</v>
      </c>
      <c r="AT102" s="587"/>
      <c r="AU102" s="590">
        <v>1</v>
      </c>
      <c r="AV102" s="589"/>
      <c r="AW102" s="586">
        <v>1</v>
      </c>
      <c r="AX102" s="587"/>
      <c r="AY102" s="590">
        <v>1</v>
      </c>
      <c r="AZ102" s="589"/>
      <c r="BA102" s="586"/>
      <c r="BB102" s="587"/>
      <c r="BC102" s="590">
        <v>1</v>
      </c>
      <c r="BD102" s="589"/>
      <c r="BE102" s="586">
        <v>1</v>
      </c>
      <c r="BF102" s="587"/>
      <c r="BH102" s="145"/>
      <c r="BI102" s="145"/>
      <c r="BJ102" s="145"/>
    </row>
    <row r="103" spans="3:62" s="144" customFormat="1" ht="18" customHeight="1" thickBot="1">
      <c r="C103" s="146"/>
      <c r="D103" s="147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5"/>
      <c r="R103" s="145"/>
      <c r="S103" s="145"/>
      <c r="T103" s="145"/>
      <c r="U103" s="149"/>
      <c r="V103" s="145"/>
      <c r="W103" s="145"/>
      <c r="X103" s="145"/>
      <c r="Y103" s="145"/>
      <c r="Z103" s="145"/>
      <c r="AA103" s="145"/>
      <c r="AB103" s="150"/>
      <c r="AC103" s="151"/>
      <c r="AD103" s="151"/>
      <c r="AE103" s="151"/>
      <c r="AF103" s="151"/>
      <c r="AG103" s="151"/>
      <c r="AH103" s="151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H103" s="145"/>
      <c r="BI103" s="145"/>
      <c r="BJ103" s="145"/>
    </row>
    <row r="104" spans="3:62" s="153" customFormat="1" ht="24.75" customHeight="1" thickBot="1">
      <c r="C104" s="154"/>
      <c r="D104" s="155" t="s">
        <v>39</v>
      </c>
      <c r="E104" s="609" t="s">
        <v>41</v>
      </c>
      <c r="F104" s="610"/>
      <c r="G104" s="610"/>
      <c r="H104" s="610"/>
      <c r="I104" s="610"/>
      <c r="J104" s="610"/>
      <c r="K104" s="610"/>
      <c r="L104" s="610"/>
      <c r="M104" s="610"/>
      <c r="N104" s="610"/>
      <c r="O104" s="610"/>
      <c r="P104" s="610"/>
      <c r="Q104" s="610"/>
      <c r="R104" s="610"/>
      <c r="S104" s="610"/>
      <c r="T104" s="610"/>
      <c r="U104" s="655"/>
      <c r="V104" s="656"/>
      <c r="W104" s="657" t="s">
        <v>150</v>
      </c>
      <c r="X104" s="658"/>
      <c r="Y104" s="659"/>
      <c r="Z104" s="660"/>
      <c r="AA104" s="607"/>
      <c r="AB104" s="608"/>
      <c r="AC104" s="278" t="s">
        <v>274</v>
      </c>
      <c r="AD104" s="279"/>
      <c r="AE104" s="279"/>
      <c r="AF104" s="279"/>
      <c r="AG104" s="279"/>
      <c r="AH104" s="279"/>
      <c r="AI104" s="279"/>
      <c r="AJ104" s="279"/>
      <c r="AK104" s="279"/>
      <c r="AL104" s="279"/>
      <c r="AM104" s="279"/>
      <c r="AN104" s="279"/>
      <c r="AO104" s="279"/>
      <c r="AP104" s="279"/>
      <c r="AQ104" s="279"/>
      <c r="AR104" s="279"/>
      <c r="AS104" s="279"/>
      <c r="AT104" s="279"/>
      <c r="AU104" s="279"/>
      <c r="AV104" s="279"/>
      <c r="AW104" s="279"/>
      <c r="AX104" s="280"/>
      <c r="AY104" s="670" t="s">
        <v>103</v>
      </c>
      <c r="AZ104" s="671"/>
      <c r="BA104" s="671"/>
      <c r="BB104" s="671"/>
      <c r="BC104" s="671"/>
      <c r="BD104" s="671"/>
      <c r="BE104" s="671"/>
      <c r="BF104" s="656"/>
      <c r="BG104" s="156"/>
      <c r="BH104" s="157"/>
      <c r="BI104" s="157"/>
      <c r="BJ104" s="157"/>
    </row>
    <row r="105" spans="3:62" s="153" customFormat="1" ht="24.75" customHeight="1" thickBot="1">
      <c r="C105" s="154"/>
      <c r="D105" s="155" t="s">
        <v>42</v>
      </c>
      <c r="E105" s="609" t="s">
        <v>40</v>
      </c>
      <c r="F105" s="610"/>
      <c r="G105" s="610"/>
      <c r="H105" s="610"/>
      <c r="I105" s="610"/>
      <c r="J105" s="610"/>
      <c r="K105" s="610"/>
      <c r="L105" s="610"/>
      <c r="M105" s="610"/>
      <c r="N105" s="610"/>
      <c r="O105" s="610"/>
      <c r="P105" s="610"/>
      <c r="Q105" s="610"/>
      <c r="R105" s="610"/>
      <c r="S105" s="610"/>
      <c r="T105" s="610"/>
      <c r="U105" s="603"/>
      <c r="V105" s="604"/>
      <c r="W105" s="605"/>
      <c r="X105" s="606"/>
      <c r="Y105" s="611"/>
      <c r="Z105" s="612"/>
      <c r="AA105" s="601"/>
      <c r="AB105" s="602"/>
      <c r="AC105" s="599">
        <v>22.5</v>
      </c>
      <c r="AD105" s="600"/>
      <c r="AE105" s="599">
        <f>AC105*30</f>
        <v>675</v>
      </c>
      <c r="AF105" s="600"/>
      <c r="AG105" s="601"/>
      <c r="AH105" s="602"/>
      <c r="AI105" s="667" t="s">
        <v>101</v>
      </c>
      <c r="AJ105" s="668"/>
      <c r="AK105" s="668"/>
      <c r="AL105" s="668"/>
      <c r="AM105" s="668"/>
      <c r="AN105" s="668"/>
      <c r="AO105" s="668"/>
      <c r="AP105" s="668"/>
      <c r="AQ105" s="668"/>
      <c r="AR105" s="668"/>
      <c r="AS105" s="668"/>
      <c r="AT105" s="668"/>
      <c r="AU105" s="668"/>
      <c r="AV105" s="668"/>
      <c r="AW105" s="668"/>
      <c r="AX105" s="668"/>
      <c r="AY105" s="668"/>
      <c r="AZ105" s="668"/>
      <c r="BA105" s="668"/>
      <c r="BB105" s="668"/>
      <c r="BC105" s="668"/>
      <c r="BD105" s="668"/>
      <c r="BE105" s="668"/>
      <c r="BF105" s="669"/>
      <c r="BG105" s="158"/>
      <c r="BH105" s="159"/>
      <c r="BI105" s="159"/>
      <c r="BJ105" s="159"/>
    </row>
    <row r="106" spans="25:42" s="153" customFormat="1" ht="15.75" customHeight="1"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4:62" s="153" customFormat="1" ht="22.5" customHeight="1">
      <c r="D107" s="160"/>
      <c r="E107" s="161"/>
      <c r="F107" s="161"/>
      <c r="G107" s="162" t="s">
        <v>271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4"/>
      <c r="R107" s="165"/>
      <c r="S107" s="166"/>
      <c r="T107" s="167"/>
      <c r="U107" s="167"/>
      <c r="V107" s="168"/>
      <c r="W107" s="169" t="s">
        <v>8</v>
      </c>
      <c r="X107" s="253" t="s">
        <v>117</v>
      </c>
      <c r="Y107" s="253"/>
      <c r="Z107" s="253"/>
      <c r="AA107" s="253"/>
      <c r="AB107" s="169" t="s">
        <v>8</v>
      </c>
      <c r="AC107" s="163"/>
      <c r="AD107" s="163"/>
      <c r="AE107" s="163"/>
      <c r="AF107" s="252" t="s">
        <v>270</v>
      </c>
      <c r="AG107" s="252"/>
      <c r="AH107" s="252"/>
      <c r="AI107" s="252"/>
      <c r="AJ107" s="252"/>
      <c r="AK107" s="252"/>
      <c r="AL107" s="252"/>
      <c r="AM107" s="252"/>
      <c r="AN107" s="252"/>
      <c r="AO107" s="252"/>
      <c r="AP107" s="252"/>
      <c r="AQ107" s="252"/>
      <c r="AR107" s="252"/>
      <c r="AS107" s="252"/>
      <c r="AT107" s="252"/>
      <c r="AU107" s="252"/>
      <c r="AV107" s="252"/>
      <c r="AW107" s="252"/>
      <c r="AX107" s="252"/>
      <c r="AY107" s="252"/>
      <c r="AZ107" s="252"/>
      <c r="BA107" s="252"/>
      <c r="BB107" s="252"/>
      <c r="BC107" s="252"/>
      <c r="BD107" s="252"/>
      <c r="BE107" s="252"/>
      <c r="BF107" s="252"/>
      <c r="BG107" s="170"/>
      <c r="BH107" s="170"/>
      <c r="BI107" s="170"/>
      <c r="BJ107" s="170"/>
    </row>
    <row r="108" spans="4:62" s="153" customFormat="1" ht="18" customHeight="1">
      <c r="D108" s="160"/>
      <c r="E108" s="161"/>
      <c r="F108" s="16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254" t="s">
        <v>5</v>
      </c>
      <c r="R108" s="254"/>
      <c r="S108" s="254"/>
      <c r="T108" s="254"/>
      <c r="U108" s="172"/>
      <c r="V108" s="173"/>
      <c r="W108" s="173"/>
      <c r="X108" s="174"/>
      <c r="Y108" s="174"/>
      <c r="Z108" s="175" t="s">
        <v>6</v>
      </c>
      <c r="AA108" s="176"/>
      <c r="AB108" s="174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  <c r="BG108" s="170"/>
      <c r="BH108" s="170"/>
      <c r="BI108" s="170"/>
      <c r="BJ108" s="170"/>
    </row>
    <row r="109" spans="4:62" s="153" customFormat="1" ht="30" customHeight="1">
      <c r="D109" s="160"/>
      <c r="E109" s="161"/>
      <c r="F109" s="161"/>
      <c r="G109" s="164" t="s">
        <v>123</v>
      </c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5"/>
      <c r="S109" s="166"/>
      <c r="T109" s="167"/>
      <c r="U109" s="167"/>
      <c r="V109" s="168"/>
      <c r="W109" s="169" t="s">
        <v>8</v>
      </c>
      <c r="X109" s="253" t="s">
        <v>272</v>
      </c>
      <c r="Y109" s="253"/>
      <c r="Z109" s="253"/>
      <c r="AA109" s="253"/>
      <c r="AB109" s="169" t="s">
        <v>8</v>
      </c>
      <c r="AC109" s="177"/>
      <c r="AD109" s="178"/>
      <c r="AE109" s="179"/>
      <c r="AF109" s="178"/>
      <c r="AG109" s="178"/>
      <c r="AH109" s="664" t="s">
        <v>7</v>
      </c>
      <c r="AI109" s="664"/>
      <c r="AJ109" s="664"/>
      <c r="AK109" s="664"/>
      <c r="AL109" s="664"/>
      <c r="AM109" s="664"/>
      <c r="AN109" s="664"/>
      <c r="AO109" s="664"/>
      <c r="AP109" s="664"/>
      <c r="AQ109" s="664"/>
      <c r="AR109" s="664"/>
      <c r="AS109" s="664"/>
      <c r="AT109" s="664"/>
      <c r="AU109" s="664"/>
      <c r="AV109" s="165"/>
      <c r="AW109" s="165"/>
      <c r="AX109" s="165"/>
      <c r="AY109" s="166"/>
      <c r="AZ109" s="169" t="s">
        <v>8</v>
      </c>
      <c r="BA109" s="253" t="s">
        <v>117</v>
      </c>
      <c r="BB109" s="253"/>
      <c r="BC109" s="253"/>
      <c r="BD109" s="253"/>
      <c r="BE109" s="169" t="s">
        <v>8</v>
      </c>
      <c r="BF109" s="180"/>
      <c r="BG109" s="181"/>
      <c r="BH109" s="181"/>
      <c r="BI109" s="181"/>
      <c r="BJ109" s="181"/>
    </row>
    <row r="110" spans="4:62" s="153" customFormat="1" ht="19.5" customHeight="1">
      <c r="D110" s="160"/>
      <c r="E110" s="161"/>
      <c r="F110" s="161"/>
      <c r="G110" s="182"/>
      <c r="H110" s="183"/>
      <c r="I110" s="184"/>
      <c r="J110" s="185"/>
      <c r="K110" s="185"/>
      <c r="L110" s="184"/>
      <c r="M110" s="174"/>
      <c r="N110" s="174"/>
      <c r="O110" s="174"/>
      <c r="P110" s="186"/>
      <c r="Q110" s="254" t="s">
        <v>5</v>
      </c>
      <c r="R110" s="254"/>
      <c r="S110" s="254"/>
      <c r="T110" s="254"/>
      <c r="U110" s="172"/>
      <c r="V110" s="173"/>
      <c r="W110" s="173"/>
      <c r="X110" s="174"/>
      <c r="Y110" s="174"/>
      <c r="Z110" s="175" t="s">
        <v>6</v>
      </c>
      <c r="AA110" s="176"/>
      <c r="AB110" s="174"/>
      <c r="AC110" s="187"/>
      <c r="AD110" s="187"/>
      <c r="AE110" s="187"/>
      <c r="AF110" s="187"/>
      <c r="AG110" s="187"/>
      <c r="AH110" s="187"/>
      <c r="AI110" s="187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663" t="s">
        <v>5</v>
      </c>
      <c r="AX110" s="663"/>
      <c r="AY110" s="663"/>
      <c r="AZ110" s="173"/>
      <c r="BA110" s="172"/>
      <c r="BB110" s="175" t="s">
        <v>6</v>
      </c>
      <c r="BC110" s="176"/>
      <c r="BD110" s="174"/>
      <c r="BE110" s="174"/>
      <c r="BF110" s="173"/>
      <c r="BG110" s="188"/>
      <c r="BH110" s="189"/>
      <c r="BI110" s="189"/>
      <c r="BJ110" s="170"/>
    </row>
    <row r="111" spans="4:62" s="153" customFormat="1" ht="28.5" customHeight="1">
      <c r="D111" s="160"/>
      <c r="E111" s="161"/>
      <c r="F111" s="161"/>
      <c r="G111" s="161"/>
      <c r="H111" s="190"/>
      <c r="I111" s="190"/>
      <c r="J111" s="190"/>
      <c r="K111" s="190"/>
      <c r="L111" s="190"/>
      <c r="M111" s="190"/>
      <c r="N111" s="191"/>
      <c r="O111" s="190"/>
      <c r="P111" s="190"/>
      <c r="Q111" s="191"/>
      <c r="R111" s="190"/>
      <c r="S111" s="192"/>
      <c r="T111" s="193"/>
      <c r="U111" s="192"/>
      <c r="V111" s="194"/>
      <c r="W111" s="195"/>
      <c r="X111" s="195"/>
      <c r="Y111" s="196"/>
      <c r="Z111" s="192"/>
      <c r="AA111" s="193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8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70"/>
      <c r="BC111" s="191"/>
      <c r="BD111" s="200"/>
      <c r="BE111" s="200"/>
      <c r="BF111" s="192"/>
      <c r="BG111" s="192"/>
      <c r="BH111" s="170"/>
      <c r="BI111" s="192"/>
      <c r="BJ111" s="201"/>
    </row>
    <row r="112" spans="1:61" s="144" customFormat="1" ht="16.5" customHeight="1">
      <c r="A112" s="202"/>
      <c r="B112" s="203"/>
      <c r="C112" s="204"/>
      <c r="D112" s="204"/>
      <c r="E112" s="204"/>
      <c r="F112" s="205"/>
      <c r="G112" s="205"/>
      <c r="H112" s="205"/>
      <c r="I112" s="205"/>
      <c r="J112" s="205"/>
      <c r="K112" s="205"/>
      <c r="L112" s="206"/>
      <c r="M112" s="205"/>
      <c r="N112" s="205"/>
      <c r="O112" s="206"/>
      <c r="P112" s="205"/>
      <c r="R112" s="207"/>
      <c r="S112" s="208"/>
      <c r="T112" s="209"/>
      <c r="U112" s="208"/>
      <c r="V112" s="591"/>
      <c r="W112" s="592"/>
      <c r="X112" s="592"/>
      <c r="Y112" s="592"/>
      <c r="Z112" s="592"/>
      <c r="AA112" s="210"/>
      <c r="AB112" s="211"/>
      <c r="AC112" s="210"/>
      <c r="AD112" s="210"/>
      <c r="AE112" s="210"/>
      <c r="AF112" s="210"/>
      <c r="AG112" s="210"/>
      <c r="AH112" s="210"/>
      <c r="AI112" s="212"/>
      <c r="AJ112" s="213"/>
      <c r="AK112" s="213"/>
      <c r="AL112" s="213"/>
      <c r="AM112" s="213"/>
      <c r="AN112" s="214"/>
      <c r="AO112" s="215"/>
      <c r="AS112" s="216"/>
      <c r="AT112" s="216"/>
      <c r="AU112" s="216"/>
      <c r="AV112" s="216"/>
      <c r="AW112" s="216"/>
      <c r="AX112" s="216"/>
      <c r="AY112" s="217"/>
      <c r="AZ112" s="217"/>
      <c r="BA112" s="218"/>
      <c r="BB112" s="218"/>
      <c r="BC112" s="219"/>
      <c r="BD112" s="220"/>
      <c r="BE112" s="220"/>
      <c r="BF112" s="220"/>
      <c r="BG112" s="220"/>
      <c r="BH112" s="221"/>
      <c r="BI112" s="222"/>
    </row>
    <row r="113" spans="1:61" s="144" customFormat="1" ht="16.5" customHeight="1">
      <c r="A113" s="202"/>
      <c r="B113" s="203"/>
      <c r="C113" s="204"/>
      <c r="D113" s="204"/>
      <c r="E113" s="204"/>
      <c r="F113" s="205"/>
      <c r="G113" s="205"/>
      <c r="H113" s="205"/>
      <c r="I113" s="205"/>
      <c r="J113" s="205"/>
      <c r="K113" s="205"/>
      <c r="L113" s="206"/>
      <c r="M113" s="205"/>
      <c r="N113" s="205"/>
      <c r="O113" s="206"/>
      <c r="P113" s="205"/>
      <c r="R113" s="207"/>
      <c r="S113" s="208"/>
      <c r="T113" s="209"/>
      <c r="U113" s="208"/>
      <c r="V113" s="208"/>
      <c r="W113" s="223"/>
      <c r="Y113" s="207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2"/>
      <c r="AJ113" s="213"/>
      <c r="AK113" s="213"/>
      <c r="AL113" s="213"/>
      <c r="AM113" s="213"/>
      <c r="AN113" s="214"/>
      <c r="AO113" s="215"/>
      <c r="AS113" s="216"/>
      <c r="AT113" s="216"/>
      <c r="AU113" s="216"/>
      <c r="AV113" s="216"/>
      <c r="AW113" s="216"/>
      <c r="AX113" s="216"/>
      <c r="BA113" s="206"/>
      <c r="BC113" s="207"/>
      <c r="BH113" s="224"/>
      <c r="BI113" s="224"/>
    </row>
    <row r="114" spans="11:58" ht="15.75"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225"/>
      <c r="AF114" s="226"/>
      <c r="AG114" s="226"/>
      <c r="AH114" s="226"/>
      <c r="AI114" s="226"/>
      <c r="AJ114" s="226"/>
      <c r="AK114" s="226"/>
      <c r="AL114" s="226"/>
      <c r="AM114" s="226"/>
      <c r="AN114" s="153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F114" s="52"/>
    </row>
    <row r="115" spans="11:55" ht="15"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</row>
    <row r="117" spans="50:51" ht="12.75">
      <c r="AX117" s="52"/>
      <c r="AY117" s="52"/>
    </row>
  </sheetData>
  <sheetProtection/>
  <mergeCells count="1295">
    <mergeCell ref="AS16:AV16"/>
    <mergeCell ref="AQ62:AR62"/>
    <mergeCell ref="AZ4:BF5"/>
    <mergeCell ref="AY9:BG9"/>
    <mergeCell ref="AY11:BG11"/>
    <mergeCell ref="R28:S28"/>
    <mergeCell ref="AQ54:AR54"/>
    <mergeCell ref="AK50:AL50"/>
    <mergeCell ref="AO54:AP54"/>
    <mergeCell ref="AO57:AP57"/>
    <mergeCell ref="AM50:AN50"/>
    <mergeCell ref="AO53:AP53"/>
    <mergeCell ref="AA50:AB50"/>
    <mergeCell ref="AA56:AB56"/>
    <mergeCell ref="AA59:AB59"/>
    <mergeCell ref="AA61:AB61"/>
    <mergeCell ref="AE50:AF50"/>
    <mergeCell ref="AA54:AB54"/>
    <mergeCell ref="AC51:AD51"/>
    <mergeCell ref="AA52:AB52"/>
    <mergeCell ref="AM63:AN63"/>
    <mergeCell ref="AK66:AL66"/>
    <mergeCell ref="AM58:AN58"/>
    <mergeCell ref="AK61:AL61"/>
    <mergeCell ref="AM56:AN56"/>
    <mergeCell ref="AM61:AN61"/>
    <mergeCell ref="AI81:AJ81"/>
    <mergeCell ref="AO80:AP80"/>
    <mergeCell ref="AO67:AP67"/>
    <mergeCell ref="AI67:AJ67"/>
    <mergeCell ref="AM86:AN86"/>
    <mergeCell ref="AI71:AJ71"/>
    <mergeCell ref="AK67:AL67"/>
    <mergeCell ref="AM67:AN67"/>
    <mergeCell ref="AI76:AJ76"/>
    <mergeCell ref="AI80:AJ80"/>
    <mergeCell ref="AM55:AN55"/>
    <mergeCell ref="AK55:AL55"/>
    <mergeCell ref="AQ80:AR80"/>
    <mergeCell ref="AO87:AP87"/>
    <mergeCell ref="AO85:AP85"/>
    <mergeCell ref="AO86:AP86"/>
    <mergeCell ref="AO79:AP79"/>
    <mergeCell ref="AQ87:AR87"/>
    <mergeCell ref="AQ84:AR84"/>
    <mergeCell ref="AO62:AP62"/>
    <mergeCell ref="BE69:BF69"/>
    <mergeCell ref="AG78:AH78"/>
    <mergeCell ref="AI78:AJ78"/>
    <mergeCell ref="AM77:AN77"/>
    <mergeCell ref="AG76:AH76"/>
    <mergeCell ref="AS85:AT85"/>
    <mergeCell ref="AO81:AP81"/>
    <mergeCell ref="AQ85:AR85"/>
    <mergeCell ref="AK73:AL73"/>
    <mergeCell ref="AG73:AH73"/>
    <mergeCell ref="U81:V81"/>
    <mergeCell ref="W81:X81"/>
    <mergeCell ref="Y81:Z81"/>
    <mergeCell ref="AA81:AB81"/>
    <mergeCell ref="AC81:AD81"/>
    <mergeCell ref="AG79:AH79"/>
    <mergeCell ref="AA80:AB80"/>
    <mergeCell ref="AC80:AD80"/>
    <mergeCell ref="Y79:Z79"/>
    <mergeCell ref="AG81:AH81"/>
    <mergeCell ref="D86:F86"/>
    <mergeCell ref="D87:F87"/>
    <mergeCell ref="G86:T86"/>
    <mergeCell ref="G85:T85"/>
    <mergeCell ref="D91:F91"/>
    <mergeCell ref="G90:T90"/>
    <mergeCell ref="D90:F90"/>
    <mergeCell ref="G87:T87"/>
    <mergeCell ref="D85:F85"/>
    <mergeCell ref="D88:T88"/>
    <mergeCell ref="U93:V93"/>
    <mergeCell ref="U94:V94"/>
    <mergeCell ref="D92:F92"/>
    <mergeCell ref="D96:T96"/>
    <mergeCell ref="D94:F94"/>
    <mergeCell ref="G94:T94"/>
    <mergeCell ref="D95:T95"/>
    <mergeCell ref="D93:F93"/>
    <mergeCell ref="G93:T93"/>
    <mergeCell ref="G92:T92"/>
    <mergeCell ref="AE74:AF74"/>
    <mergeCell ref="AA75:AB75"/>
    <mergeCell ref="Y94:Z94"/>
    <mergeCell ref="U88:V88"/>
    <mergeCell ref="W88:X88"/>
    <mergeCell ref="U90:V90"/>
    <mergeCell ref="W93:X93"/>
    <mergeCell ref="Y92:Z92"/>
    <mergeCell ref="Y90:Z90"/>
    <mergeCell ref="W92:X92"/>
    <mergeCell ref="AA76:AB76"/>
    <mergeCell ref="AC77:AD77"/>
    <mergeCell ref="AE77:AF77"/>
    <mergeCell ref="AC76:AD76"/>
    <mergeCell ref="AE76:AF76"/>
    <mergeCell ref="AE75:AF75"/>
    <mergeCell ref="AE71:AF71"/>
    <mergeCell ref="AG71:AH71"/>
    <mergeCell ref="AA68:AB68"/>
    <mergeCell ref="AG69:AH69"/>
    <mergeCell ref="AC73:AD73"/>
    <mergeCell ref="AG74:AH74"/>
    <mergeCell ref="AA74:AB74"/>
    <mergeCell ref="AA71:AB71"/>
    <mergeCell ref="AC71:AD71"/>
    <mergeCell ref="AC74:AD74"/>
    <mergeCell ref="AG75:AH75"/>
    <mergeCell ref="AI72:AJ72"/>
    <mergeCell ref="AI73:AJ73"/>
    <mergeCell ref="AM68:AN68"/>
    <mergeCell ref="AM71:AN71"/>
    <mergeCell ref="AG67:AH67"/>
    <mergeCell ref="AI75:AJ75"/>
    <mergeCell ref="AM69:AN69"/>
    <mergeCell ref="AM72:AN72"/>
    <mergeCell ref="AK69:AL69"/>
    <mergeCell ref="AE66:AF66"/>
    <mergeCell ref="AC67:AD67"/>
    <mergeCell ref="AC68:AD68"/>
    <mergeCell ref="AE68:AF68"/>
    <mergeCell ref="AI68:AJ68"/>
    <mergeCell ref="AE69:AF69"/>
    <mergeCell ref="AG66:AH66"/>
    <mergeCell ref="AC69:AD69"/>
    <mergeCell ref="AE67:AF67"/>
    <mergeCell ref="AM59:AN59"/>
    <mergeCell ref="AM62:AN62"/>
    <mergeCell ref="AK62:AL62"/>
    <mergeCell ref="AK60:AL60"/>
    <mergeCell ref="AI61:AJ61"/>
    <mergeCell ref="AI62:AJ62"/>
    <mergeCell ref="AK68:AL68"/>
    <mergeCell ref="BE45:BF45"/>
    <mergeCell ref="AI45:AJ45"/>
    <mergeCell ref="AK45:AL45"/>
    <mergeCell ref="AM45:AN45"/>
    <mergeCell ref="AS45:AT45"/>
    <mergeCell ref="AI56:AJ56"/>
    <mergeCell ref="BE46:BF46"/>
    <mergeCell ref="AW45:AX45"/>
    <mergeCell ref="AK58:AL58"/>
    <mergeCell ref="AQ53:AR53"/>
    <mergeCell ref="AM54:AN54"/>
    <mergeCell ref="AU60:AV60"/>
    <mergeCell ref="AK57:AL57"/>
    <mergeCell ref="AM57:AN57"/>
    <mergeCell ref="AQ59:AR59"/>
    <mergeCell ref="AO55:AP55"/>
    <mergeCell ref="AM60:AN60"/>
    <mergeCell ref="AS60:AT60"/>
    <mergeCell ref="AU59:AV59"/>
    <mergeCell ref="AS59:AT59"/>
    <mergeCell ref="AO61:AP61"/>
    <mergeCell ref="AQ61:AR61"/>
    <mergeCell ref="AO60:AP60"/>
    <mergeCell ref="AO59:AP59"/>
    <mergeCell ref="AO56:AP56"/>
    <mergeCell ref="AO58:AP58"/>
    <mergeCell ref="AQ57:AR57"/>
    <mergeCell ref="U45:V45"/>
    <mergeCell ref="AO63:AP63"/>
    <mergeCell ref="AK59:AL59"/>
    <mergeCell ref="W46:X46"/>
    <mergeCell ref="AC61:AD61"/>
    <mergeCell ref="AC57:AD57"/>
    <mergeCell ref="AA57:AB57"/>
    <mergeCell ref="AK63:AL63"/>
    <mergeCell ref="AK54:AL54"/>
    <mergeCell ref="AG60:AH60"/>
    <mergeCell ref="AC54:AD54"/>
    <mergeCell ref="AA53:AB53"/>
    <mergeCell ref="AC53:AD53"/>
    <mergeCell ref="Y54:Z54"/>
    <mergeCell ref="AC55:AD55"/>
    <mergeCell ref="AA45:AB45"/>
    <mergeCell ref="AC45:AD45"/>
    <mergeCell ref="AC50:AD50"/>
    <mergeCell ref="Y59:Z59"/>
    <mergeCell ref="AE53:AF53"/>
    <mergeCell ref="AA42:AB42"/>
    <mergeCell ref="AC44:AD44"/>
    <mergeCell ref="AA39:AB39"/>
    <mergeCell ref="AA62:AB62"/>
    <mergeCell ref="AE45:AF45"/>
    <mergeCell ref="AA48:AB48"/>
    <mergeCell ref="AE56:AF56"/>
    <mergeCell ref="AA55:AB55"/>
    <mergeCell ref="AA44:AB44"/>
    <mergeCell ref="W24:AI24"/>
    <mergeCell ref="AH25:AJ26"/>
    <mergeCell ref="AZ12:BF12"/>
    <mergeCell ref="AN24:BF24"/>
    <mergeCell ref="AN25:AU26"/>
    <mergeCell ref="AM44:AN44"/>
    <mergeCell ref="AO44:AP44"/>
    <mergeCell ref="AQ44:AR44"/>
    <mergeCell ref="AT22:BA22"/>
    <mergeCell ref="BA47:BB47"/>
    <mergeCell ref="AW47:AX47"/>
    <mergeCell ref="AY50:AZ50"/>
    <mergeCell ref="AV27:BD27"/>
    <mergeCell ref="AU44:AV44"/>
    <mergeCell ref="Y14:AP14"/>
    <mergeCell ref="E15:BE15"/>
    <mergeCell ref="AY45:AZ45"/>
    <mergeCell ref="AQ45:AR45"/>
    <mergeCell ref="AW44:AX44"/>
    <mergeCell ref="AS50:AT50"/>
    <mergeCell ref="AU50:AV50"/>
    <mergeCell ref="AS51:AT51"/>
    <mergeCell ref="BA54:BB54"/>
    <mergeCell ref="AI54:AJ54"/>
    <mergeCell ref="AK48:AL48"/>
    <mergeCell ref="AI53:AJ53"/>
    <mergeCell ref="AK53:AL53"/>
    <mergeCell ref="AM53:AN53"/>
    <mergeCell ref="AS54:AT54"/>
    <mergeCell ref="AG50:AH50"/>
    <mergeCell ref="AG57:AH57"/>
    <mergeCell ref="AQ58:AR58"/>
    <mergeCell ref="AU53:AV53"/>
    <mergeCell ref="AG48:AH48"/>
    <mergeCell ref="AI50:AJ50"/>
    <mergeCell ref="AG58:AH58"/>
    <mergeCell ref="AU48:AV48"/>
    <mergeCell ref="AS55:AT55"/>
    <mergeCell ref="AS56:AT56"/>
    <mergeCell ref="G79:T79"/>
    <mergeCell ref="U79:V79"/>
    <mergeCell ref="W79:X79"/>
    <mergeCell ref="AK78:AL78"/>
    <mergeCell ref="G77:T77"/>
    <mergeCell ref="AK79:AL79"/>
    <mergeCell ref="AE79:AF79"/>
    <mergeCell ref="AE78:AF78"/>
    <mergeCell ref="AA77:AB77"/>
    <mergeCell ref="AK86:AL86"/>
    <mergeCell ref="AI85:AJ85"/>
    <mergeCell ref="AK88:AL88"/>
    <mergeCell ref="AI77:AJ77"/>
    <mergeCell ref="AG77:AH77"/>
    <mergeCell ref="AK85:AL85"/>
    <mergeCell ref="AK84:AL84"/>
    <mergeCell ref="AI87:AJ87"/>
    <mergeCell ref="AI84:AJ84"/>
    <mergeCell ref="AI86:AJ86"/>
    <mergeCell ref="BE93:BF93"/>
    <mergeCell ref="BE94:BF94"/>
    <mergeCell ref="AW93:AX93"/>
    <mergeCell ref="BC93:BD93"/>
    <mergeCell ref="BC94:BD94"/>
    <mergeCell ref="AY94:AZ94"/>
    <mergeCell ref="AU93:AV93"/>
    <mergeCell ref="BA97:BB97"/>
    <mergeCell ref="BC95:BD95"/>
    <mergeCell ref="AU95:AV95"/>
    <mergeCell ref="AW95:AX95"/>
    <mergeCell ref="AY95:AZ95"/>
    <mergeCell ref="AW97:AX97"/>
    <mergeCell ref="BA96:BB96"/>
    <mergeCell ref="BE95:BF95"/>
    <mergeCell ref="BA95:BB95"/>
    <mergeCell ref="AU97:AV97"/>
    <mergeCell ref="BA94:BB94"/>
    <mergeCell ref="AW94:AX94"/>
    <mergeCell ref="AS95:AT95"/>
    <mergeCell ref="AY97:AZ97"/>
    <mergeCell ref="AU96:AV96"/>
    <mergeCell ref="AU94:AV94"/>
    <mergeCell ref="D41:BF41"/>
    <mergeCell ref="AK44:AL44"/>
    <mergeCell ref="Q1:AO1"/>
    <mergeCell ref="A3:AY3"/>
    <mergeCell ref="U4:AI4"/>
    <mergeCell ref="AS4:AY4"/>
    <mergeCell ref="AR5:AY5"/>
    <mergeCell ref="AS36:AT36"/>
    <mergeCell ref="BA44:BB44"/>
    <mergeCell ref="W27:AD27"/>
    <mergeCell ref="D32:F38"/>
    <mergeCell ref="P28:Q28"/>
    <mergeCell ref="O6:X6"/>
    <mergeCell ref="AD6:AQ6"/>
    <mergeCell ref="M5:P5"/>
    <mergeCell ref="Q5:X5"/>
    <mergeCell ref="AD5:AQ5"/>
    <mergeCell ref="AH29:AJ29"/>
    <mergeCell ref="AE25:AG26"/>
    <mergeCell ref="M7:S7"/>
    <mergeCell ref="D25:D26"/>
    <mergeCell ref="M25:O26"/>
    <mergeCell ref="G25:H26"/>
    <mergeCell ref="P25:Q26"/>
    <mergeCell ref="E25:F26"/>
    <mergeCell ref="E30:F30"/>
    <mergeCell ref="K27:L27"/>
    <mergeCell ref="M27:O27"/>
    <mergeCell ref="E27:F27"/>
    <mergeCell ref="G27:H27"/>
    <mergeCell ref="I27:J27"/>
    <mergeCell ref="B11:K11"/>
    <mergeCell ref="M22:T22"/>
    <mergeCell ref="I25:J26"/>
    <mergeCell ref="R25:S26"/>
    <mergeCell ref="K25:L26"/>
    <mergeCell ref="U97:V97"/>
    <mergeCell ref="W97:X97"/>
    <mergeCell ref="W64:X64"/>
    <mergeCell ref="W96:X96"/>
    <mergeCell ref="W94:X94"/>
    <mergeCell ref="D82:BF82"/>
    <mergeCell ref="D71:F71"/>
    <mergeCell ref="BE97:BF97"/>
    <mergeCell ref="BC97:BD97"/>
    <mergeCell ref="AS94:AT94"/>
    <mergeCell ref="Y95:Z95"/>
    <mergeCell ref="U64:V64"/>
    <mergeCell ref="U67:V67"/>
    <mergeCell ref="W67:X67"/>
    <mergeCell ref="U84:V84"/>
    <mergeCell ref="U80:V80"/>
    <mergeCell ref="Y74:Z74"/>
    <mergeCell ref="U95:V95"/>
    <mergeCell ref="W95:X95"/>
    <mergeCell ref="W90:X90"/>
    <mergeCell ref="U63:V63"/>
    <mergeCell ref="W77:X77"/>
    <mergeCell ref="U77:V77"/>
    <mergeCell ref="W45:X45"/>
    <mergeCell ref="W54:X54"/>
    <mergeCell ref="M28:O28"/>
    <mergeCell ref="M29:O29"/>
    <mergeCell ref="P29:Q29"/>
    <mergeCell ref="U39:V39"/>
    <mergeCell ref="U68:V68"/>
    <mergeCell ref="AW59:AX59"/>
    <mergeCell ref="M9:S9"/>
    <mergeCell ref="T9:AQ9"/>
    <mergeCell ref="M14:X14"/>
    <mergeCell ref="Y12:AM12"/>
    <mergeCell ref="AE22:AJ22"/>
    <mergeCell ref="AL22:AR22"/>
    <mergeCell ref="P27:Q27"/>
    <mergeCell ref="W42:X42"/>
    <mergeCell ref="D40:BF40"/>
    <mergeCell ref="AR7:AX7"/>
    <mergeCell ref="T8:AQ8"/>
    <mergeCell ref="T10:AQ10"/>
    <mergeCell ref="Y11:AM11"/>
    <mergeCell ref="AR11:AW11"/>
    <mergeCell ref="AR9:AX9"/>
    <mergeCell ref="T7:AM7"/>
    <mergeCell ref="M11:X11"/>
    <mergeCell ref="AW55:AX55"/>
    <mergeCell ref="AW57:AX57"/>
    <mergeCell ref="D76:F76"/>
    <mergeCell ref="BA67:BB67"/>
    <mergeCell ref="AO76:AP76"/>
    <mergeCell ref="AK76:AL76"/>
    <mergeCell ref="AM66:AN66"/>
    <mergeCell ref="W62:X62"/>
    <mergeCell ref="AG59:AH59"/>
    <mergeCell ref="U62:V62"/>
    <mergeCell ref="AA97:AB97"/>
    <mergeCell ref="AI105:BF105"/>
    <mergeCell ref="AY104:BF104"/>
    <mergeCell ref="BE96:BF96"/>
    <mergeCell ref="AW96:AX96"/>
    <mergeCell ref="Q110:T110"/>
    <mergeCell ref="D97:T97"/>
    <mergeCell ref="U96:V96"/>
    <mergeCell ref="AY96:AZ96"/>
    <mergeCell ref="BC96:BD96"/>
    <mergeCell ref="AA96:AB96"/>
    <mergeCell ref="AC97:AD97"/>
    <mergeCell ref="AC96:AD96"/>
    <mergeCell ref="Y96:Z96"/>
    <mergeCell ref="Y97:Z97"/>
    <mergeCell ref="AW110:AY110"/>
    <mergeCell ref="AH109:AU109"/>
    <mergeCell ref="AG96:AH96"/>
    <mergeCell ref="AI96:AJ96"/>
    <mergeCell ref="AK96:AL96"/>
    <mergeCell ref="E105:T105"/>
    <mergeCell ref="D99:AP99"/>
    <mergeCell ref="U104:V104"/>
    <mergeCell ref="W104:X104"/>
    <mergeCell ref="D100:AP100"/>
    <mergeCell ref="Y104:Z104"/>
    <mergeCell ref="AC105:AD105"/>
    <mergeCell ref="AE96:AF96"/>
    <mergeCell ref="AE97:AF97"/>
    <mergeCell ref="AQ79:AR79"/>
    <mergeCell ref="AI55:AJ55"/>
    <mergeCell ref="AG55:AH55"/>
    <mergeCell ref="AI79:AJ79"/>
    <mergeCell ref="AK56:AL56"/>
    <mergeCell ref="AI57:AJ57"/>
    <mergeCell ref="AI58:AJ58"/>
    <mergeCell ref="AI64:AJ64"/>
    <mergeCell ref="G42:T42"/>
    <mergeCell ref="U42:V42"/>
    <mergeCell ref="AQ48:AR48"/>
    <mergeCell ref="AC46:AD46"/>
    <mergeCell ref="AE46:AF46"/>
    <mergeCell ref="AM42:AN42"/>
    <mergeCell ref="AC48:AD48"/>
    <mergeCell ref="AE48:AF48"/>
    <mergeCell ref="AA46:AB46"/>
    <mergeCell ref="W47:X47"/>
    <mergeCell ref="BC44:BD44"/>
    <mergeCell ref="AG47:AH47"/>
    <mergeCell ref="AE47:AF47"/>
    <mergeCell ref="AG45:AH45"/>
    <mergeCell ref="AE44:AF44"/>
    <mergeCell ref="BC47:BD47"/>
    <mergeCell ref="AG44:AH44"/>
    <mergeCell ref="AI46:AJ46"/>
    <mergeCell ref="AG46:AH46"/>
    <mergeCell ref="AY44:AZ44"/>
    <mergeCell ref="BC53:BD53"/>
    <mergeCell ref="BC50:BD50"/>
    <mergeCell ref="AS53:AT53"/>
    <mergeCell ref="AE54:AF54"/>
    <mergeCell ref="AO88:AP88"/>
    <mergeCell ref="AO71:AP71"/>
    <mergeCell ref="AM78:AN78"/>
    <mergeCell ref="AM81:AN81"/>
    <mergeCell ref="AO78:AP78"/>
    <mergeCell ref="AG56:AH56"/>
    <mergeCell ref="AS93:AT93"/>
    <mergeCell ref="AS91:AT91"/>
    <mergeCell ref="AK91:AL91"/>
    <mergeCell ref="AW92:AX92"/>
    <mergeCell ref="BA93:BB93"/>
    <mergeCell ref="AO90:AP90"/>
    <mergeCell ref="AQ90:AR90"/>
    <mergeCell ref="AM91:AN91"/>
    <mergeCell ref="AY92:AZ92"/>
    <mergeCell ref="AY93:AZ93"/>
    <mergeCell ref="AG97:AH97"/>
    <mergeCell ref="AK97:AL97"/>
    <mergeCell ref="AM95:AN95"/>
    <mergeCell ref="AQ95:AR95"/>
    <mergeCell ref="AO94:AP94"/>
    <mergeCell ref="AO96:AP96"/>
    <mergeCell ref="AO97:AP97"/>
    <mergeCell ref="AM96:AN96"/>
    <mergeCell ref="AM97:AN97"/>
    <mergeCell ref="AK94:AL94"/>
    <mergeCell ref="AI93:AJ93"/>
    <mergeCell ref="AM92:AN92"/>
    <mergeCell ref="AO93:AP93"/>
    <mergeCell ref="AM93:AN93"/>
    <mergeCell ref="AO92:AP92"/>
    <mergeCell ref="AO95:AP95"/>
    <mergeCell ref="AI92:AJ92"/>
    <mergeCell ref="AM94:AN94"/>
    <mergeCell ref="AK95:AL95"/>
    <mergeCell ref="AK93:AL93"/>
    <mergeCell ref="AA94:AB94"/>
    <mergeCell ref="AC94:AD94"/>
    <mergeCell ref="AE95:AF95"/>
    <mergeCell ref="AA95:AB95"/>
    <mergeCell ref="AE94:AF94"/>
    <mergeCell ref="AG94:AH94"/>
    <mergeCell ref="AG95:AH95"/>
    <mergeCell ref="AC95:AD95"/>
    <mergeCell ref="AI94:AJ94"/>
    <mergeCell ref="AQ97:AR97"/>
    <mergeCell ref="AQ96:AR96"/>
    <mergeCell ref="AS96:AT96"/>
    <mergeCell ref="AI95:AJ95"/>
    <mergeCell ref="AQ94:AR94"/>
    <mergeCell ref="AS97:AT97"/>
    <mergeCell ref="AQ99:AR99"/>
    <mergeCell ref="AS99:AT99"/>
    <mergeCell ref="AI66:AJ66"/>
    <mergeCell ref="AI74:AJ74"/>
    <mergeCell ref="AG68:AH68"/>
    <mergeCell ref="D98:AP98"/>
    <mergeCell ref="AQ98:AR98"/>
    <mergeCell ref="AQ77:AR77"/>
    <mergeCell ref="AI69:AJ69"/>
    <mergeCell ref="AI97:AJ97"/>
    <mergeCell ref="AE63:AF63"/>
    <mergeCell ref="AG63:AH63"/>
    <mergeCell ref="AG51:AH51"/>
    <mergeCell ref="AG62:AH62"/>
    <mergeCell ref="AM85:AN85"/>
    <mergeCell ref="AM84:AN84"/>
    <mergeCell ref="AM73:AN73"/>
    <mergeCell ref="AG85:AH85"/>
    <mergeCell ref="AG72:AH72"/>
    <mergeCell ref="AE62:AF62"/>
    <mergeCell ref="AM87:AN87"/>
    <mergeCell ref="AK64:AL64"/>
    <mergeCell ref="AK77:AL77"/>
    <mergeCell ref="AM79:AN79"/>
    <mergeCell ref="AM74:AN74"/>
    <mergeCell ref="AM75:AN75"/>
    <mergeCell ref="AK81:AL81"/>
    <mergeCell ref="AK80:AL80"/>
    <mergeCell ref="AM76:AN76"/>
    <mergeCell ref="AK75:AL75"/>
    <mergeCell ref="I30:J30"/>
    <mergeCell ref="K30:L30"/>
    <mergeCell ref="U33:V38"/>
    <mergeCell ref="Y44:Z44"/>
    <mergeCell ref="G44:T44"/>
    <mergeCell ref="W39:X39"/>
    <mergeCell ref="W44:X44"/>
    <mergeCell ref="R30:S30"/>
    <mergeCell ref="Y39:Z39"/>
    <mergeCell ref="Y42:Z42"/>
    <mergeCell ref="E28:F28"/>
    <mergeCell ref="G28:H28"/>
    <mergeCell ref="I28:J28"/>
    <mergeCell ref="K28:L28"/>
    <mergeCell ref="E29:F29"/>
    <mergeCell ref="G29:H29"/>
    <mergeCell ref="K29:L29"/>
    <mergeCell ref="I29:J29"/>
    <mergeCell ref="AI39:AJ39"/>
    <mergeCell ref="AH27:AJ27"/>
    <mergeCell ref="AE27:AG27"/>
    <mergeCell ref="AI44:AJ44"/>
    <mergeCell ref="U44:V44"/>
    <mergeCell ref="A31:BJ31"/>
    <mergeCell ref="AE29:AG29"/>
    <mergeCell ref="AU42:AV42"/>
    <mergeCell ref="BA42:BB42"/>
    <mergeCell ref="AQ36:AR36"/>
    <mergeCell ref="BA109:BD109"/>
    <mergeCell ref="E104:T104"/>
    <mergeCell ref="Y105:Z105"/>
    <mergeCell ref="BE27:BF27"/>
    <mergeCell ref="AE28:AG28"/>
    <mergeCell ref="AH28:AJ28"/>
    <mergeCell ref="AN28:AU28"/>
    <mergeCell ref="AV28:BD28"/>
    <mergeCell ref="BE28:BF28"/>
    <mergeCell ref="AN27:AU27"/>
    <mergeCell ref="V112:Z112"/>
    <mergeCell ref="D101:AP101"/>
    <mergeCell ref="D102:AP102"/>
    <mergeCell ref="AE105:AF105"/>
    <mergeCell ref="AG105:AH105"/>
    <mergeCell ref="X109:AA109"/>
    <mergeCell ref="U105:V105"/>
    <mergeCell ref="AA105:AB105"/>
    <mergeCell ref="W105:X105"/>
    <mergeCell ref="AA104:AB104"/>
    <mergeCell ref="BE99:BF99"/>
    <mergeCell ref="BE101:BF101"/>
    <mergeCell ref="BE100:BF100"/>
    <mergeCell ref="AY99:AZ99"/>
    <mergeCell ref="AW101:AX101"/>
    <mergeCell ref="BC102:BD102"/>
    <mergeCell ref="BA102:BB102"/>
    <mergeCell ref="BC99:BD99"/>
    <mergeCell ref="BA101:BB101"/>
    <mergeCell ref="AW100:AX100"/>
    <mergeCell ref="BA99:BB99"/>
    <mergeCell ref="AU99:AV99"/>
    <mergeCell ref="AY102:AZ102"/>
    <mergeCell ref="BC100:BD100"/>
    <mergeCell ref="AU101:AV101"/>
    <mergeCell ref="BC101:BD101"/>
    <mergeCell ref="AU102:AV102"/>
    <mergeCell ref="AW102:AX102"/>
    <mergeCell ref="AY101:AZ101"/>
    <mergeCell ref="AW99:AX99"/>
    <mergeCell ref="AY79:AZ79"/>
    <mergeCell ref="BC98:BD98"/>
    <mergeCell ref="BE98:BF98"/>
    <mergeCell ref="BA98:BB98"/>
    <mergeCell ref="AQ101:AR101"/>
    <mergeCell ref="AS101:AT101"/>
    <mergeCell ref="AY100:AZ100"/>
    <mergeCell ref="AS100:AT100"/>
    <mergeCell ref="BA100:BB100"/>
    <mergeCell ref="AU100:AV100"/>
    <mergeCell ref="AS77:AT77"/>
    <mergeCell ref="BE102:BF102"/>
    <mergeCell ref="AQ102:AR102"/>
    <mergeCell ref="AS102:AT102"/>
    <mergeCell ref="AY98:AZ98"/>
    <mergeCell ref="AW98:AX98"/>
    <mergeCell ref="AU98:AV98"/>
    <mergeCell ref="AS98:AT98"/>
    <mergeCell ref="AQ100:AR100"/>
    <mergeCell ref="AU77:AV77"/>
    <mergeCell ref="BC71:BD71"/>
    <mergeCell ref="AW69:AX69"/>
    <mergeCell ref="AQ76:AR76"/>
    <mergeCell ref="AM80:AN80"/>
    <mergeCell ref="BA79:BB79"/>
    <mergeCell ref="AO77:AP77"/>
    <mergeCell ref="AS78:AT78"/>
    <mergeCell ref="AS80:AT80"/>
    <mergeCell ref="AQ78:AR78"/>
    <mergeCell ref="AW76:AX76"/>
    <mergeCell ref="BA73:BB73"/>
    <mergeCell ref="AU74:AV74"/>
    <mergeCell ref="AQ75:AR75"/>
    <mergeCell ref="AS66:AT66"/>
    <mergeCell ref="AS79:AT79"/>
    <mergeCell ref="AQ68:AR68"/>
    <mergeCell ref="AS68:AT68"/>
    <mergeCell ref="AS76:AT76"/>
    <mergeCell ref="AW79:AX79"/>
    <mergeCell ref="AU68:AV68"/>
    <mergeCell ref="AY69:AZ69"/>
    <mergeCell ref="AW73:AX73"/>
    <mergeCell ref="AU78:AV78"/>
    <mergeCell ref="AU76:AV76"/>
    <mergeCell ref="AY68:AZ68"/>
    <mergeCell ref="AW72:AX72"/>
    <mergeCell ref="AW78:AX78"/>
    <mergeCell ref="AU69:AV69"/>
    <mergeCell ref="AY74:AZ74"/>
    <mergeCell ref="BC69:BD69"/>
    <mergeCell ref="BA71:BB71"/>
    <mergeCell ref="AS88:AT88"/>
    <mergeCell ref="AW77:AX77"/>
    <mergeCell ref="AU79:AV79"/>
    <mergeCell ref="BA69:BB69"/>
    <mergeCell ref="AY71:AZ71"/>
    <mergeCell ref="BA78:BB78"/>
    <mergeCell ref="AU75:AV75"/>
    <mergeCell ref="AW75:AX75"/>
    <mergeCell ref="AS84:AT84"/>
    <mergeCell ref="AW91:AX91"/>
    <mergeCell ref="AW63:AX63"/>
    <mergeCell ref="AW64:AX64"/>
    <mergeCell ref="AU63:AV63"/>
    <mergeCell ref="AW66:AX66"/>
    <mergeCell ref="AS75:AT75"/>
    <mergeCell ref="AS81:AT81"/>
    <mergeCell ref="AU80:AV80"/>
    <mergeCell ref="AW74:AX74"/>
    <mergeCell ref="BC67:BD67"/>
    <mergeCell ref="BC62:BD62"/>
    <mergeCell ref="AQ69:AR69"/>
    <mergeCell ref="AQ71:AR71"/>
    <mergeCell ref="AS71:AT71"/>
    <mergeCell ref="AS69:AT69"/>
    <mergeCell ref="AS67:AT67"/>
    <mergeCell ref="AU67:AV67"/>
    <mergeCell ref="AS64:AT64"/>
    <mergeCell ref="AQ63:AR63"/>
    <mergeCell ref="AS58:AT58"/>
    <mergeCell ref="AS57:AT57"/>
    <mergeCell ref="AU55:AV55"/>
    <mergeCell ref="AU56:AV56"/>
    <mergeCell ref="AU58:AV58"/>
    <mergeCell ref="AU57:AV57"/>
    <mergeCell ref="AW50:AX50"/>
    <mergeCell ref="AW51:AX51"/>
    <mergeCell ref="AY51:AZ51"/>
    <mergeCell ref="AU51:AV51"/>
    <mergeCell ref="AY62:AZ62"/>
    <mergeCell ref="AY59:AZ59"/>
    <mergeCell ref="AY58:AZ58"/>
    <mergeCell ref="AY56:AZ56"/>
    <mergeCell ref="AU54:AV54"/>
    <mergeCell ref="AW58:AX58"/>
    <mergeCell ref="AY64:AZ64"/>
    <mergeCell ref="AU66:AV66"/>
    <mergeCell ref="AY60:AZ60"/>
    <mergeCell ref="AU72:AV72"/>
    <mergeCell ref="AU62:AV62"/>
    <mergeCell ref="AW60:AX60"/>
    <mergeCell ref="AY63:AZ63"/>
    <mergeCell ref="AY61:AZ61"/>
    <mergeCell ref="AW68:AX68"/>
    <mergeCell ref="AW67:AX67"/>
    <mergeCell ref="BA72:BB72"/>
    <mergeCell ref="AY72:AZ72"/>
    <mergeCell ref="BA64:BB64"/>
    <mergeCell ref="BA68:BB68"/>
    <mergeCell ref="AY67:AZ67"/>
    <mergeCell ref="AY66:AZ66"/>
    <mergeCell ref="D70:BF70"/>
    <mergeCell ref="AM64:AN64"/>
    <mergeCell ref="BE71:BF71"/>
    <mergeCell ref="AK71:AL71"/>
    <mergeCell ref="AQ74:AR74"/>
    <mergeCell ref="AS62:AT62"/>
    <mergeCell ref="AS61:AT61"/>
    <mergeCell ref="AW61:AX61"/>
    <mergeCell ref="AW71:AX71"/>
    <mergeCell ref="AU71:AV71"/>
    <mergeCell ref="AW62:AX62"/>
    <mergeCell ref="AS63:AT63"/>
    <mergeCell ref="AU61:AV61"/>
    <mergeCell ref="AQ73:AR73"/>
    <mergeCell ref="AQ72:AR72"/>
    <mergeCell ref="AO73:AP73"/>
    <mergeCell ref="AQ67:AR67"/>
    <mergeCell ref="AQ64:AR64"/>
    <mergeCell ref="AO69:AP69"/>
    <mergeCell ref="AO68:AP68"/>
    <mergeCell ref="AO72:AP72"/>
    <mergeCell ref="AQ66:AR66"/>
    <mergeCell ref="AO64:AP64"/>
    <mergeCell ref="AO74:AP74"/>
    <mergeCell ref="BA74:BB74"/>
    <mergeCell ref="AS73:AT73"/>
    <mergeCell ref="AU73:AV73"/>
    <mergeCell ref="AS74:AT74"/>
    <mergeCell ref="U57:V57"/>
    <mergeCell ref="U59:V59"/>
    <mergeCell ref="W60:X60"/>
    <mergeCell ref="U61:V61"/>
    <mergeCell ref="AK74:AL74"/>
    <mergeCell ref="G50:T50"/>
    <mergeCell ref="U47:V47"/>
    <mergeCell ref="U55:V55"/>
    <mergeCell ref="Y47:Z47"/>
    <mergeCell ref="AE55:AF55"/>
    <mergeCell ref="W56:X56"/>
    <mergeCell ref="U53:V53"/>
    <mergeCell ref="AA51:AB51"/>
    <mergeCell ref="W52:X52"/>
    <mergeCell ref="G56:T56"/>
    <mergeCell ref="BE57:BF57"/>
    <mergeCell ref="BA57:BB57"/>
    <mergeCell ref="BE53:BF53"/>
    <mergeCell ref="BC54:BD54"/>
    <mergeCell ref="AQ55:AR55"/>
    <mergeCell ref="AQ56:AR56"/>
    <mergeCell ref="AY55:AZ55"/>
    <mergeCell ref="AY57:AZ57"/>
    <mergeCell ref="AW54:AX54"/>
    <mergeCell ref="AY54:AZ54"/>
    <mergeCell ref="D55:F55"/>
    <mergeCell ref="D47:F47"/>
    <mergeCell ref="G53:T53"/>
    <mergeCell ref="G54:T54"/>
    <mergeCell ref="U54:V54"/>
    <mergeCell ref="G47:T47"/>
    <mergeCell ref="D54:F54"/>
    <mergeCell ref="D48:T48"/>
    <mergeCell ref="D50:F50"/>
    <mergeCell ref="U50:V50"/>
    <mergeCell ref="D53:F53"/>
    <mergeCell ref="U48:V48"/>
    <mergeCell ref="W53:X53"/>
    <mergeCell ref="Y53:Z53"/>
    <mergeCell ref="W50:X50"/>
    <mergeCell ref="Y50:Z50"/>
    <mergeCell ref="D49:BF49"/>
    <mergeCell ref="AO50:AP50"/>
    <mergeCell ref="AQ50:AR50"/>
    <mergeCell ref="AC52:AD52"/>
    <mergeCell ref="BE51:BF51"/>
    <mergeCell ref="W55:X55"/>
    <mergeCell ref="Y55:Z55"/>
    <mergeCell ref="W57:X57"/>
    <mergeCell ref="W61:X61"/>
    <mergeCell ref="AE59:AF59"/>
    <mergeCell ref="AC59:AD59"/>
    <mergeCell ref="AA58:AB58"/>
    <mergeCell ref="AE51:AF51"/>
    <mergeCell ref="AW56:AX56"/>
    <mergeCell ref="BC60:BD60"/>
    <mergeCell ref="BC56:BD56"/>
    <mergeCell ref="BE55:BF55"/>
    <mergeCell ref="G57:T57"/>
    <mergeCell ref="U56:V56"/>
    <mergeCell ref="G58:T58"/>
    <mergeCell ref="BA58:BB58"/>
    <mergeCell ref="BA56:BB56"/>
    <mergeCell ref="Y56:Z56"/>
    <mergeCell ref="G55:T55"/>
    <mergeCell ref="BE76:BF76"/>
    <mergeCell ref="BC57:BD57"/>
    <mergeCell ref="BE58:BF58"/>
    <mergeCell ref="Y71:Z71"/>
    <mergeCell ref="D69:T69"/>
    <mergeCell ref="D57:F57"/>
    <mergeCell ref="Y58:Z58"/>
    <mergeCell ref="Y57:Z57"/>
    <mergeCell ref="Y60:Z60"/>
    <mergeCell ref="AE60:AF60"/>
    <mergeCell ref="D56:F56"/>
    <mergeCell ref="AG91:AH91"/>
    <mergeCell ref="AG86:AH86"/>
    <mergeCell ref="AI90:AJ90"/>
    <mergeCell ref="AG87:AH87"/>
    <mergeCell ref="AG88:AH88"/>
    <mergeCell ref="AI88:AJ88"/>
    <mergeCell ref="D89:BF89"/>
    <mergeCell ref="U91:V91"/>
    <mergeCell ref="W91:X91"/>
    <mergeCell ref="G91:T91"/>
    <mergeCell ref="BE74:BF74"/>
    <mergeCell ref="BE72:BF72"/>
    <mergeCell ref="BE77:BF77"/>
    <mergeCell ref="BE75:BF75"/>
    <mergeCell ref="BE91:BF91"/>
    <mergeCell ref="BE90:BF90"/>
    <mergeCell ref="D83:BF83"/>
    <mergeCell ref="AY88:AZ88"/>
    <mergeCell ref="AY85:AZ85"/>
    <mergeCell ref="BC80:BD80"/>
    <mergeCell ref="AU85:AV85"/>
    <mergeCell ref="BE81:BF81"/>
    <mergeCell ref="AY91:AZ91"/>
    <mergeCell ref="AY87:AZ87"/>
    <mergeCell ref="BC88:BD88"/>
    <mergeCell ref="BA80:BB80"/>
    <mergeCell ref="AU88:AV88"/>
    <mergeCell ref="AM88:AN88"/>
    <mergeCell ref="AW85:AX85"/>
    <mergeCell ref="BE78:BF78"/>
    <mergeCell ref="BC91:BD91"/>
    <mergeCell ref="BC85:BD85"/>
    <mergeCell ref="BE85:BF85"/>
    <mergeCell ref="BE88:BF88"/>
    <mergeCell ref="BE86:BF86"/>
    <mergeCell ref="BE84:BF84"/>
    <mergeCell ref="AO84:AP84"/>
    <mergeCell ref="AA88:AB88"/>
    <mergeCell ref="AE90:AF90"/>
    <mergeCell ref="AU90:AV90"/>
    <mergeCell ref="AS86:AT86"/>
    <mergeCell ref="AS90:AT90"/>
    <mergeCell ref="AS87:AT87"/>
    <mergeCell ref="AM90:AN90"/>
    <mergeCell ref="AQ86:AR86"/>
    <mergeCell ref="AQ88:AR88"/>
    <mergeCell ref="AK90:AL90"/>
    <mergeCell ref="AG90:AH90"/>
    <mergeCell ref="AE88:AF88"/>
    <mergeCell ref="D84:F84"/>
    <mergeCell ref="G84:T84"/>
    <mergeCell ref="AE84:AF84"/>
    <mergeCell ref="Y85:Z85"/>
    <mergeCell ref="Y88:Z88"/>
    <mergeCell ref="AC85:AD85"/>
    <mergeCell ref="AE85:AF85"/>
    <mergeCell ref="AE86:AF86"/>
    <mergeCell ref="AU84:AV84"/>
    <mergeCell ref="BC81:BD81"/>
    <mergeCell ref="D81:T81"/>
    <mergeCell ref="AQ81:AR81"/>
    <mergeCell ref="AY84:AZ84"/>
    <mergeCell ref="AW84:AX84"/>
    <mergeCell ref="BA81:BB81"/>
    <mergeCell ref="AG84:AH84"/>
    <mergeCell ref="AE81:AF81"/>
    <mergeCell ref="AY81:AZ81"/>
    <mergeCell ref="AO75:AP75"/>
    <mergeCell ref="BC38:BD38"/>
    <mergeCell ref="BC34:BF34"/>
    <mergeCell ref="AQ37:BF37"/>
    <mergeCell ref="AY34:BB34"/>
    <mergeCell ref="BA36:BB36"/>
    <mergeCell ref="BC36:BD36"/>
    <mergeCell ref="AU34:AX34"/>
    <mergeCell ref="BE38:BF38"/>
    <mergeCell ref="BA38:BB38"/>
    <mergeCell ref="BE29:BF29"/>
    <mergeCell ref="AV29:BD29"/>
    <mergeCell ref="AN29:AU29"/>
    <mergeCell ref="W29:AD29"/>
    <mergeCell ref="BE25:BF26"/>
    <mergeCell ref="AV25:BD26"/>
    <mergeCell ref="W25:AD26"/>
    <mergeCell ref="W28:AD28"/>
    <mergeCell ref="R27:S27"/>
    <mergeCell ref="R29:S29"/>
    <mergeCell ref="AI34:AN34"/>
    <mergeCell ref="AE32:AN32"/>
    <mergeCell ref="U32:AB32"/>
    <mergeCell ref="Y33:AB33"/>
    <mergeCell ref="G32:T38"/>
    <mergeCell ref="AC32:AD38"/>
    <mergeCell ref="W33:X38"/>
    <mergeCell ref="G30:H30"/>
    <mergeCell ref="E16:E17"/>
    <mergeCell ref="AW16:AZ16"/>
    <mergeCell ref="BA16:BE16"/>
    <mergeCell ref="AQ34:AT34"/>
    <mergeCell ref="AU36:AV36"/>
    <mergeCell ref="AW36:AX36"/>
    <mergeCell ref="AY36:AZ36"/>
    <mergeCell ref="M30:O30"/>
    <mergeCell ref="P30:Q30"/>
    <mergeCell ref="AE33:AF38"/>
    <mergeCell ref="AQ32:BF33"/>
    <mergeCell ref="AK39:AL39"/>
    <mergeCell ref="AO32:AP38"/>
    <mergeCell ref="D39:F39"/>
    <mergeCell ref="G39:T39"/>
    <mergeCell ref="AM35:AN38"/>
    <mergeCell ref="Y34:Z38"/>
    <mergeCell ref="AA34:AB38"/>
    <mergeCell ref="AC39:AD39"/>
    <mergeCell ref="AY38:AZ38"/>
    <mergeCell ref="AW39:AX39"/>
    <mergeCell ref="AE39:AF39"/>
    <mergeCell ref="AO39:AP39"/>
    <mergeCell ref="AG33:AN33"/>
    <mergeCell ref="AG34:AH38"/>
    <mergeCell ref="AI35:AJ38"/>
    <mergeCell ref="AK35:AL38"/>
    <mergeCell ref="AG39:AH39"/>
    <mergeCell ref="AM39:AN39"/>
    <mergeCell ref="AQ35:BF35"/>
    <mergeCell ref="AY42:AZ42"/>
    <mergeCell ref="AW46:AX46"/>
    <mergeCell ref="BC39:BD39"/>
    <mergeCell ref="AU39:AV39"/>
    <mergeCell ref="AO42:AP42"/>
    <mergeCell ref="AY39:AZ39"/>
    <mergeCell ref="BC42:BD42"/>
    <mergeCell ref="AO45:AP45"/>
    <mergeCell ref="AW43:AX43"/>
    <mergeCell ref="BA46:BB46"/>
    <mergeCell ref="AQ38:AR38"/>
    <mergeCell ref="AS38:AT38"/>
    <mergeCell ref="AW38:AX38"/>
    <mergeCell ref="AU38:AV38"/>
    <mergeCell ref="AQ39:AR39"/>
    <mergeCell ref="AS46:AT46"/>
    <mergeCell ref="AQ42:AR42"/>
    <mergeCell ref="AS42:AT42"/>
    <mergeCell ref="AU43:AV43"/>
    <mergeCell ref="AS39:AT39"/>
    <mergeCell ref="BE80:BF80"/>
    <mergeCell ref="AI60:AJ60"/>
    <mergeCell ref="AY73:AZ73"/>
    <mergeCell ref="BC73:BD73"/>
    <mergeCell ref="BC76:BD76"/>
    <mergeCell ref="BE73:BF73"/>
    <mergeCell ref="AQ60:AR60"/>
    <mergeCell ref="BA60:BB60"/>
    <mergeCell ref="AK72:AL72"/>
    <mergeCell ref="AW80:AX80"/>
    <mergeCell ref="BA53:BB53"/>
    <mergeCell ref="AM46:AN46"/>
    <mergeCell ref="BE79:BF79"/>
    <mergeCell ref="AO47:AP47"/>
    <mergeCell ref="BC63:BD63"/>
    <mergeCell ref="BC64:BD64"/>
    <mergeCell ref="BE66:BF66"/>
    <mergeCell ref="BE61:BF61"/>
    <mergeCell ref="BE62:BF62"/>
    <mergeCell ref="BE63:BF63"/>
    <mergeCell ref="BA55:BB55"/>
    <mergeCell ref="BC86:BD86"/>
    <mergeCell ref="BA84:BB84"/>
    <mergeCell ref="BC72:BD72"/>
    <mergeCell ref="AU81:AV81"/>
    <mergeCell ref="BC79:BD79"/>
    <mergeCell ref="AW81:AX81"/>
    <mergeCell ref="AY76:AZ76"/>
    <mergeCell ref="BC84:BD84"/>
    <mergeCell ref="BC77:BD77"/>
    <mergeCell ref="BE39:BF39"/>
    <mergeCell ref="BA39:BB39"/>
    <mergeCell ref="BA50:BB50"/>
    <mergeCell ref="BA45:BB45"/>
    <mergeCell ref="AW53:AX53"/>
    <mergeCell ref="AY46:AZ46"/>
    <mergeCell ref="BE47:BF47"/>
    <mergeCell ref="BC46:BD46"/>
    <mergeCell ref="BC45:BD45"/>
    <mergeCell ref="BA51:BB51"/>
    <mergeCell ref="G71:T71"/>
    <mergeCell ref="D68:F68"/>
    <mergeCell ref="G68:T68"/>
    <mergeCell ref="D63:F63"/>
    <mergeCell ref="D61:F61"/>
    <mergeCell ref="G67:T67"/>
    <mergeCell ref="G62:T62"/>
    <mergeCell ref="D62:F62"/>
    <mergeCell ref="G72:T72"/>
    <mergeCell ref="D59:F59"/>
    <mergeCell ref="G59:T59"/>
    <mergeCell ref="D64:T64"/>
    <mergeCell ref="D67:F67"/>
    <mergeCell ref="D60:F60"/>
    <mergeCell ref="G63:T63"/>
    <mergeCell ref="G61:T61"/>
    <mergeCell ref="D65:BF65"/>
    <mergeCell ref="AO66:AP66"/>
    <mergeCell ref="D80:F80"/>
    <mergeCell ref="G80:T80"/>
    <mergeCell ref="D66:F66"/>
    <mergeCell ref="W72:X72"/>
    <mergeCell ref="G66:T66"/>
    <mergeCell ref="D75:F75"/>
    <mergeCell ref="G75:T75"/>
    <mergeCell ref="D73:F73"/>
    <mergeCell ref="G73:T73"/>
    <mergeCell ref="D72:F72"/>
    <mergeCell ref="D79:F79"/>
    <mergeCell ref="U74:V74"/>
    <mergeCell ref="Y76:Z76"/>
    <mergeCell ref="AC75:AD75"/>
    <mergeCell ref="AA78:AB78"/>
    <mergeCell ref="D77:F77"/>
    <mergeCell ref="D78:F78"/>
    <mergeCell ref="G76:T76"/>
    <mergeCell ref="U76:V76"/>
    <mergeCell ref="D74:F74"/>
    <mergeCell ref="G74:T74"/>
    <mergeCell ref="AC78:AD78"/>
    <mergeCell ref="G78:T78"/>
    <mergeCell ref="U78:V78"/>
    <mergeCell ref="W78:X78"/>
    <mergeCell ref="AC79:AD79"/>
    <mergeCell ref="Y75:Z75"/>
    <mergeCell ref="AA79:AB79"/>
    <mergeCell ref="Y77:Z77"/>
    <mergeCell ref="Y78:Z78"/>
    <mergeCell ref="U73:V73"/>
    <mergeCell ref="W71:X71"/>
    <mergeCell ref="W68:X68"/>
    <mergeCell ref="U75:V75"/>
    <mergeCell ref="W84:X84"/>
    <mergeCell ref="Y93:Z93"/>
    <mergeCell ref="W75:X75"/>
    <mergeCell ref="W85:X85"/>
    <mergeCell ref="Y80:Z80"/>
    <mergeCell ref="W76:X76"/>
    <mergeCell ref="U66:V66"/>
    <mergeCell ref="W74:X74"/>
    <mergeCell ref="W73:X73"/>
    <mergeCell ref="U71:V71"/>
    <mergeCell ref="U69:V69"/>
    <mergeCell ref="AS72:AT72"/>
    <mergeCell ref="AA69:AB69"/>
    <mergeCell ref="Y69:Z69"/>
    <mergeCell ref="W69:X69"/>
    <mergeCell ref="U72:V72"/>
    <mergeCell ref="AC92:AD92"/>
    <mergeCell ref="AA91:AB91"/>
    <mergeCell ref="AC91:AD91"/>
    <mergeCell ref="AA92:AB92"/>
    <mergeCell ref="AA86:AB86"/>
    <mergeCell ref="AA84:AB84"/>
    <mergeCell ref="AC88:AD88"/>
    <mergeCell ref="AC90:AD90"/>
    <mergeCell ref="AC86:AD86"/>
    <mergeCell ref="AA90:AB90"/>
    <mergeCell ref="Y73:Z73"/>
    <mergeCell ref="AA73:AB73"/>
    <mergeCell ref="AA72:AB72"/>
    <mergeCell ref="AC72:AD72"/>
    <mergeCell ref="Y72:Z72"/>
    <mergeCell ref="AE73:AF73"/>
    <mergeCell ref="AE72:AF72"/>
    <mergeCell ref="W80:X80"/>
    <mergeCell ref="W86:X86"/>
    <mergeCell ref="Y84:Z84"/>
    <mergeCell ref="AC93:AD93"/>
    <mergeCell ref="AA93:AB93"/>
    <mergeCell ref="AK87:AL87"/>
    <mergeCell ref="AC84:AD84"/>
    <mergeCell ref="AE91:AF91"/>
    <mergeCell ref="Y86:Z86"/>
    <mergeCell ref="AI91:AJ91"/>
    <mergeCell ref="AG92:AH92"/>
    <mergeCell ref="AE92:AF92"/>
    <mergeCell ref="AE87:AF87"/>
    <mergeCell ref="U92:V92"/>
    <mergeCell ref="U87:V87"/>
    <mergeCell ref="AE80:AF80"/>
    <mergeCell ref="AG80:AH80"/>
    <mergeCell ref="U85:V85"/>
    <mergeCell ref="U86:V86"/>
    <mergeCell ref="AA85:AB85"/>
    <mergeCell ref="AC63:AD63"/>
    <mergeCell ref="AE64:AF64"/>
    <mergeCell ref="AC62:AD62"/>
    <mergeCell ref="AE93:AF93"/>
    <mergeCell ref="AG93:AH93"/>
    <mergeCell ref="W87:X87"/>
    <mergeCell ref="AA87:AB87"/>
    <mergeCell ref="AC87:AD87"/>
    <mergeCell ref="Y87:Z87"/>
    <mergeCell ref="Y91:Z91"/>
    <mergeCell ref="D58:F58"/>
    <mergeCell ref="U58:V58"/>
    <mergeCell ref="G60:T60"/>
    <mergeCell ref="AE58:AF58"/>
    <mergeCell ref="AI59:AJ59"/>
    <mergeCell ref="Y61:Z61"/>
    <mergeCell ref="U60:V60"/>
    <mergeCell ref="AC60:AD60"/>
    <mergeCell ref="AA60:AB60"/>
    <mergeCell ref="W59:X59"/>
    <mergeCell ref="BC78:BD78"/>
    <mergeCell ref="BA76:BB76"/>
    <mergeCell ref="BC75:BD75"/>
    <mergeCell ref="BC74:BD74"/>
    <mergeCell ref="AY75:AZ75"/>
    <mergeCell ref="AY78:AZ78"/>
    <mergeCell ref="AY77:AZ77"/>
    <mergeCell ref="BA77:BB77"/>
    <mergeCell ref="BA75:BB75"/>
    <mergeCell ref="BA63:BB63"/>
    <mergeCell ref="BA62:BB62"/>
    <mergeCell ref="BA61:BB61"/>
    <mergeCell ref="BH22:BL22"/>
    <mergeCell ref="BE56:BF56"/>
    <mergeCell ref="BE36:BF36"/>
    <mergeCell ref="BE50:BF50"/>
    <mergeCell ref="BE54:BF54"/>
    <mergeCell ref="BC61:BD61"/>
    <mergeCell ref="BE43:BF43"/>
    <mergeCell ref="BE64:BF64"/>
    <mergeCell ref="BE60:BF60"/>
    <mergeCell ref="BE48:BF48"/>
    <mergeCell ref="BE42:BF42"/>
    <mergeCell ref="BE59:BF59"/>
    <mergeCell ref="Y68:Z68"/>
    <mergeCell ref="Y66:Z66"/>
    <mergeCell ref="AA66:AB66"/>
    <mergeCell ref="BC48:BD48"/>
    <mergeCell ref="BA48:BB48"/>
    <mergeCell ref="W63:X63"/>
    <mergeCell ref="BE67:BF67"/>
    <mergeCell ref="BE68:BF68"/>
    <mergeCell ref="BA66:BB66"/>
    <mergeCell ref="AU64:AV64"/>
    <mergeCell ref="BC68:BD68"/>
    <mergeCell ref="BC66:BD66"/>
    <mergeCell ref="Y63:Z63"/>
    <mergeCell ref="AA63:AB63"/>
    <mergeCell ref="W66:X66"/>
    <mergeCell ref="BC55:BD55"/>
    <mergeCell ref="BC59:BD59"/>
    <mergeCell ref="BA59:BB59"/>
    <mergeCell ref="W48:X48"/>
    <mergeCell ref="Y48:Z48"/>
    <mergeCell ref="AC56:AD56"/>
    <mergeCell ref="AG54:AH54"/>
    <mergeCell ref="AG52:AH52"/>
    <mergeCell ref="AE52:AF52"/>
    <mergeCell ref="AY53:AZ53"/>
    <mergeCell ref="AY48:AZ48"/>
    <mergeCell ref="AS48:AT48"/>
    <mergeCell ref="Y67:Z67"/>
    <mergeCell ref="AA67:AB67"/>
    <mergeCell ref="AG64:AH64"/>
    <mergeCell ref="AI63:AJ63"/>
    <mergeCell ref="AG61:AH61"/>
    <mergeCell ref="Y62:Z62"/>
    <mergeCell ref="AE61:AF61"/>
    <mergeCell ref="Y64:Z64"/>
    <mergeCell ref="AS47:AT47"/>
    <mergeCell ref="AQ47:AR47"/>
    <mergeCell ref="AC47:AD47"/>
    <mergeCell ref="AK46:AL46"/>
    <mergeCell ref="AY47:AZ47"/>
    <mergeCell ref="AU47:AV47"/>
    <mergeCell ref="AM47:AN47"/>
    <mergeCell ref="AI47:AJ47"/>
    <mergeCell ref="AU46:AV46"/>
    <mergeCell ref="AK47:AL47"/>
    <mergeCell ref="AA47:AB47"/>
    <mergeCell ref="D42:F42"/>
    <mergeCell ref="AI42:AJ42"/>
    <mergeCell ref="AA64:AB64"/>
    <mergeCell ref="W58:X58"/>
    <mergeCell ref="D45:F45"/>
    <mergeCell ref="G45:T45"/>
    <mergeCell ref="AC64:AD64"/>
    <mergeCell ref="D46:F46"/>
    <mergeCell ref="AC42:AD42"/>
    <mergeCell ref="AC43:AD43"/>
    <mergeCell ref="AC66:AD66"/>
    <mergeCell ref="BE44:BF44"/>
    <mergeCell ref="AQ46:AR46"/>
    <mergeCell ref="AU45:AV45"/>
    <mergeCell ref="AE42:AF42"/>
    <mergeCell ref="AG42:AH42"/>
    <mergeCell ref="AE57:AF57"/>
    <mergeCell ref="AW42:AX42"/>
    <mergeCell ref="BC58:BD58"/>
    <mergeCell ref="AC58:AD58"/>
    <mergeCell ref="BC43:BD43"/>
    <mergeCell ref="AQ52:AR52"/>
    <mergeCell ref="AI43:AJ43"/>
    <mergeCell ref="AG53:AH53"/>
    <mergeCell ref="AI52:AJ52"/>
    <mergeCell ref="AO46:AP46"/>
    <mergeCell ref="AS44:AT44"/>
    <mergeCell ref="AI48:AJ48"/>
    <mergeCell ref="AW48:AX48"/>
    <mergeCell ref="AO48:AP48"/>
    <mergeCell ref="AO43:AP43"/>
    <mergeCell ref="AQ43:AR43"/>
    <mergeCell ref="AS43:AT43"/>
    <mergeCell ref="AK52:AL52"/>
    <mergeCell ref="AM52:AN52"/>
    <mergeCell ref="AQ51:AR51"/>
    <mergeCell ref="AK51:AL51"/>
    <mergeCell ref="AM51:AN51"/>
    <mergeCell ref="AM48:AN48"/>
    <mergeCell ref="AY86:AZ86"/>
    <mergeCell ref="BE92:BF92"/>
    <mergeCell ref="BC92:BD92"/>
    <mergeCell ref="BC90:BD90"/>
    <mergeCell ref="BC87:BD87"/>
    <mergeCell ref="BA87:BB87"/>
    <mergeCell ref="BA90:BB90"/>
    <mergeCell ref="BE87:BF87"/>
    <mergeCell ref="BA91:BB91"/>
    <mergeCell ref="BA92:BB92"/>
    <mergeCell ref="BC51:BD51"/>
    <mergeCell ref="AY90:AZ90"/>
    <mergeCell ref="AU92:AV92"/>
    <mergeCell ref="AU91:AV91"/>
    <mergeCell ref="AY80:AZ80"/>
    <mergeCell ref="AW86:AX86"/>
    <mergeCell ref="BA85:BB85"/>
    <mergeCell ref="BA86:BB86"/>
    <mergeCell ref="AU87:AV87"/>
    <mergeCell ref="AU86:AV86"/>
    <mergeCell ref="AW87:AX87"/>
    <mergeCell ref="BA88:BB88"/>
    <mergeCell ref="AW88:AX88"/>
    <mergeCell ref="AQ93:AR93"/>
    <mergeCell ref="AW90:AX90"/>
    <mergeCell ref="AK92:AL92"/>
    <mergeCell ref="AO91:AP91"/>
    <mergeCell ref="AQ91:AR91"/>
    <mergeCell ref="AQ92:AR92"/>
    <mergeCell ref="AS92:AT92"/>
    <mergeCell ref="BA43:BB43"/>
    <mergeCell ref="AK43:AL43"/>
    <mergeCell ref="AG43:AH43"/>
    <mergeCell ref="AE43:AF43"/>
    <mergeCell ref="A5:I5"/>
    <mergeCell ref="AY7:BG7"/>
    <mergeCell ref="AM43:AN43"/>
    <mergeCell ref="AK42:AL42"/>
    <mergeCell ref="AA43:AB43"/>
    <mergeCell ref="AY43:AZ43"/>
    <mergeCell ref="D43:F43"/>
    <mergeCell ref="G43:T43"/>
    <mergeCell ref="U43:V43"/>
    <mergeCell ref="W43:X43"/>
    <mergeCell ref="Y43:Z43"/>
    <mergeCell ref="G46:T46"/>
    <mergeCell ref="Y45:Z45"/>
    <mergeCell ref="U46:V46"/>
    <mergeCell ref="Y46:Z46"/>
    <mergeCell ref="D44:F44"/>
    <mergeCell ref="Y52:Z52"/>
    <mergeCell ref="D51:F51"/>
    <mergeCell ref="G51:T51"/>
    <mergeCell ref="U51:V51"/>
    <mergeCell ref="W51:X51"/>
    <mergeCell ref="Y51:Z51"/>
    <mergeCell ref="F16:I16"/>
    <mergeCell ref="J16:N16"/>
    <mergeCell ref="AI51:AJ51"/>
    <mergeCell ref="AC104:AX104"/>
    <mergeCell ref="BE52:BF52"/>
    <mergeCell ref="BC52:BD52"/>
    <mergeCell ref="D52:F52"/>
    <mergeCell ref="G52:T52"/>
    <mergeCell ref="U52:V52"/>
    <mergeCell ref="AO51:AP51"/>
    <mergeCell ref="BA52:BB52"/>
    <mergeCell ref="AY52:AZ52"/>
    <mergeCell ref="AS52:AT52"/>
    <mergeCell ref="AU52:AV52"/>
    <mergeCell ref="AO52:AP52"/>
    <mergeCell ref="AW52:AX52"/>
    <mergeCell ref="AF107:BF107"/>
    <mergeCell ref="X107:AA107"/>
    <mergeCell ref="Q108:T108"/>
    <mergeCell ref="O16:R16"/>
    <mergeCell ref="S16:W16"/>
    <mergeCell ref="X16:AA16"/>
    <mergeCell ref="AB16:AE16"/>
    <mergeCell ref="AF16:AI16"/>
    <mergeCell ref="AJ16:AM16"/>
    <mergeCell ref="AN16:AR16"/>
  </mergeCells>
  <printOptions/>
  <pageMargins left="1.1023622047244095" right="0" top="0.1968503937007874" bottom="0" header="0" footer="0"/>
  <pageSetup fitToHeight="2" fitToWidth="2" horizontalDpi="600" verticalDpi="600" orientation="landscape" paperSize="9" scale="38" r:id="rId2"/>
  <colBreaks count="1" manualBreakCount="1">
    <brk id="44" max="1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irina</cp:lastModifiedBy>
  <cp:lastPrinted>2018-04-27T11:53:11Z</cp:lastPrinted>
  <dcterms:created xsi:type="dcterms:W3CDTF">2002-01-25T08:51:42Z</dcterms:created>
  <dcterms:modified xsi:type="dcterms:W3CDTF">2018-05-02T08:55:59Z</dcterms:modified>
  <cp:category/>
  <cp:version/>
  <cp:contentType/>
  <cp:contentStatus/>
</cp:coreProperties>
</file>